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W:\Daten\GE\GE1\GE1.2\SB\NEUE STRUKTUR\Fachinfo\Unterlagen TrinkwV (Arndt)\Trinkwasserbericht\Probennahmeplan\2019\"/>
    </mc:Choice>
  </mc:AlternateContent>
  <bookViews>
    <workbookView xWindow="0" yWindow="108" windowWidth="9384" windowHeight="3144" tabRatio="671" firstSheet="1" activeTab="1"/>
  </bookViews>
  <sheets>
    <sheet name="Listen" sheetId="6" state="hidden" r:id="rId1"/>
    <sheet name="Allgemeine Angaben" sheetId="1" r:id="rId2"/>
    <sheet name="Summe Übersicht Parameter" sheetId="13" r:id="rId3"/>
    <sheet name="WVA 1" sheetId="19" r:id="rId4"/>
    <sheet name="WVA 2" sheetId="49" r:id="rId5"/>
    <sheet name="WVA 3" sheetId="48" r:id="rId6"/>
    <sheet name="WVA 4" sheetId="47" r:id="rId7"/>
    <sheet name="WVA 5" sheetId="46" r:id="rId8"/>
    <sheet name="WVA 6" sheetId="45" r:id="rId9"/>
    <sheet name="WVA 7" sheetId="44" r:id="rId10"/>
    <sheet name="WVA 8" sheetId="43" r:id="rId11"/>
    <sheet name="WVA 9" sheetId="42" r:id="rId12"/>
    <sheet name="WVA 10" sheetId="41" r:id="rId13"/>
    <sheet name="WVA 11" sheetId="40" r:id="rId14"/>
    <sheet name="WVA 12" sheetId="39" r:id="rId15"/>
    <sheet name="WVA 13" sheetId="38" r:id="rId16"/>
    <sheet name="WVA 14" sheetId="37" r:id="rId17"/>
    <sheet name="WVA 15" sheetId="36" r:id="rId18"/>
    <sheet name="WVA 16" sheetId="35" r:id="rId19"/>
    <sheet name="WVA 17" sheetId="34" r:id="rId20"/>
    <sheet name="WVA 18" sheetId="33" r:id="rId21"/>
    <sheet name="WVA 19" sheetId="32" r:id="rId22"/>
    <sheet name="WVA 20" sheetId="31" r:id="rId23"/>
    <sheet name="WVA 21" sheetId="30" r:id="rId24"/>
    <sheet name="WVA 22" sheetId="29" r:id="rId25"/>
    <sheet name="WVA 23" sheetId="28" r:id="rId26"/>
    <sheet name="WVA 24" sheetId="20" r:id="rId27"/>
    <sheet name="WVA 25" sheetId="21" r:id="rId28"/>
    <sheet name="WVA 26" sheetId="22" r:id="rId29"/>
    <sheet name="WVA 27" sheetId="25" r:id="rId30"/>
    <sheet name="WVA 28" sheetId="26" r:id="rId31"/>
    <sheet name="WVA 29" sheetId="27" r:id="rId32"/>
    <sheet name="WVA 30" sheetId="23" r:id="rId33"/>
  </sheets>
  <definedNames>
    <definedName name="_xlnm._FilterDatabase" localSheetId="2" hidden="1">'Summe Übersicht Parameter'!$A$4:$J$54</definedName>
    <definedName name="_xlnm._FilterDatabase" localSheetId="3" hidden="1">'WVA 1'!$A$4:$J$54</definedName>
    <definedName name="_xlnm._FilterDatabase" localSheetId="12" hidden="1">'WVA 10'!$A$4:$J$54</definedName>
    <definedName name="_xlnm._FilterDatabase" localSheetId="13" hidden="1">'WVA 11'!$A$4:$J$54</definedName>
    <definedName name="_xlnm._FilterDatabase" localSheetId="14" hidden="1">'WVA 12'!$A$4:$J$54</definedName>
    <definedName name="_xlnm._FilterDatabase" localSheetId="15" hidden="1">'WVA 13'!$A$4:$J$54</definedName>
    <definedName name="_xlnm._FilterDatabase" localSheetId="16" hidden="1">'WVA 14'!$A$4:$J$54</definedName>
    <definedName name="_xlnm._FilterDatabase" localSheetId="17" hidden="1">'WVA 15'!$A$4:$J$54</definedName>
    <definedName name="_xlnm._FilterDatabase" localSheetId="18" hidden="1">'WVA 16'!$A$4:$J$54</definedName>
    <definedName name="_xlnm._FilterDatabase" localSheetId="19" hidden="1">'WVA 17'!$A$4:$J$54</definedName>
    <definedName name="_xlnm._FilterDatabase" localSheetId="20" hidden="1">'WVA 18'!$A$4:$J$54</definedName>
    <definedName name="_xlnm._FilterDatabase" localSheetId="21" hidden="1">'WVA 19'!$A$4:$J$54</definedName>
    <definedName name="_xlnm._FilterDatabase" localSheetId="4" hidden="1">'WVA 2'!$A$4:$J$54</definedName>
    <definedName name="_xlnm._FilterDatabase" localSheetId="22" hidden="1">'WVA 20'!$A$4:$J$54</definedName>
    <definedName name="_xlnm._FilterDatabase" localSheetId="23" hidden="1">'WVA 21'!$A$4:$J$54</definedName>
    <definedName name="_xlnm._FilterDatabase" localSheetId="24" hidden="1">'WVA 22'!$A$4:$J$54</definedName>
    <definedName name="_xlnm._FilterDatabase" localSheetId="25" hidden="1">'WVA 23'!$A$4:$J$54</definedName>
    <definedName name="_xlnm._FilterDatabase" localSheetId="26" hidden="1">'WVA 24'!$A$4:$J$54</definedName>
    <definedName name="_xlnm._FilterDatabase" localSheetId="27" hidden="1">'WVA 25'!$A$4:$J$54</definedName>
    <definedName name="_xlnm._FilterDatabase" localSheetId="28" hidden="1">'WVA 26'!$A$4:$J$54</definedName>
    <definedName name="_xlnm._FilterDatabase" localSheetId="29" hidden="1">'WVA 27'!$A$4:$J$54</definedName>
    <definedName name="_xlnm._FilterDatabase" localSheetId="30" hidden="1">'WVA 28'!$A$4:$J$54</definedName>
    <definedName name="_xlnm._FilterDatabase" localSheetId="31" hidden="1">'WVA 29'!$A$4:$J$54</definedName>
    <definedName name="_xlnm._FilterDatabase" localSheetId="5" hidden="1">'WVA 3'!$A$4:$J$54</definedName>
    <definedName name="_xlnm._FilterDatabase" localSheetId="32" hidden="1">'WVA 30'!$A$4:$J$54</definedName>
    <definedName name="_xlnm._FilterDatabase" localSheetId="6" hidden="1">'WVA 4'!$A$4:$J$54</definedName>
    <definedName name="_xlnm._FilterDatabase" localSheetId="7" hidden="1">'WVA 5'!$A$4:$J$54</definedName>
    <definedName name="_xlnm._FilterDatabase" localSheetId="8" hidden="1">'WVA 6'!$A$4:$J$54</definedName>
    <definedName name="_xlnm._FilterDatabase" localSheetId="9" hidden="1">'WVA 7'!$A$4:$J$54</definedName>
    <definedName name="_xlnm._FilterDatabase" localSheetId="10" hidden="1">'WVA 8'!$A$4:$J$54</definedName>
    <definedName name="_xlnm._FilterDatabase" localSheetId="11" hidden="1">'WVA 9'!$A$4:$J$54</definedName>
    <definedName name="AA_vollständig">'Allgemeine Angaben'!$B$23</definedName>
    <definedName name="Abfüllung">'Allgemeine Angaben'!$B$12</definedName>
    <definedName name="Beginn">'Allgemeine Angaben'!$B$1</definedName>
    <definedName name="Chemie">Listen!$A$9:$A$11</definedName>
    <definedName name="Chemie2">Listen!$A$9:$B$11</definedName>
    <definedName name="Chlorung">'Allgemeine Angaben'!$B$11</definedName>
    <definedName name="Code">Listen!$D$6:$D$9</definedName>
    <definedName name="_xlnm.Print_Area" localSheetId="1">'Allgemeine Angaben'!$A$1:$B$32</definedName>
    <definedName name="_xlnm.Print_Area" localSheetId="2">'Summe Übersicht Parameter'!$A$1:$J$54</definedName>
    <definedName name="_xlnm.Print_Area" localSheetId="3">'WVA 1'!$A$1:$J$54</definedName>
    <definedName name="_xlnm.Print_Area" localSheetId="12">'WVA 10'!$A$1:$J$54</definedName>
    <definedName name="_xlnm.Print_Area" localSheetId="13">'WVA 11'!$A$1:$J$54</definedName>
    <definedName name="_xlnm.Print_Area" localSheetId="14">'WVA 12'!$A$1:$J$54</definedName>
    <definedName name="_xlnm.Print_Area" localSheetId="15">'WVA 13'!$A$1:$J$54</definedName>
    <definedName name="_xlnm.Print_Area" localSheetId="16">'WVA 14'!$A$1:$J$54</definedName>
    <definedName name="_xlnm.Print_Area" localSheetId="17">'WVA 15'!$A$1:$J$54</definedName>
    <definedName name="_xlnm.Print_Area" localSheetId="18">'WVA 16'!$A$1:$J$54</definedName>
    <definedName name="_xlnm.Print_Area" localSheetId="19">'WVA 17'!$A$1:$J$54</definedName>
    <definedName name="_xlnm.Print_Area" localSheetId="20">'WVA 18'!$A$1:$J$54</definedName>
    <definedName name="_xlnm.Print_Area" localSheetId="21">'WVA 19'!$A$1:$J$54</definedName>
    <definedName name="_xlnm.Print_Area" localSheetId="4">'WVA 2'!$A$1:$J$54</definedName>
    <definedName name="_xlnm.Print_Area" localSheetId="22">'WVA 20'!$A$1:$J$54</definedName>
    <definedName name="_xlnm.Print_Area" localSheetId="23">'WVA 21'!$A$1:$J$54</definedName>
    <definedName name="_xlnm.Print_Area" localSheetId="24">'WVA 22'!$A$1:$J$54</definedName>
    <definedName name="_xlnm.Print_Area" localSheetId="25">'WVA 23'!$A$1:$J$54</definedName>
    <definedName name="_xlnm.Print_Area" localSheetId="26">'WVA 24'!$A$1:$J$54</definedName>
    <definedName name="_xlnm.Print_Area" localSheetId="27">'WVA 25'!$A$1:$J$54</definedName>
    <definedName name="_xlnm.Print_Area" localSheetId="28">'WVA 26'!$A$1:$J$54</definedName>
    <definedName name="_xlnm.Print_Area" localSheetId="29">'WVA 27'!$A$1:$J$54</definedName>
    <definedName name="_xlnm.Print_Area" localSheetId="30">'WVA 28'!$A$1:$J$54</definedName>
    <definedName name="_xlnm.Print_Area" localSheetId="31">'WVA 29'!$A$1:$J$54</definedName>
    <definedName name="_xlnm.Print_Area" localSheetId="5">'WVA 3'!$A$1:$J$54</definedName>
    <definedName name="_xlnm.Print_Area" localSheetId="32">'WVA 30'!$A$1:$J$54</definedName>
    <definedName name="_xlnm.Print_Area" localSheetId="6">'WVA 4'!$A$1:$J$54</definedName>
    <definedName name="_xlnm.Print_Area" localSheetId="7">'WVA 5'!$A$1:$J$54</definedName>
    <definedName name="_xlnm.Print_Area" localSheetId="8">'WVA 6'!$A$1:$J$54</definedName>
    <definedName name="_xlnm.Print_Area" localSheetId="9">'WVA 7'!$A$1:$J$54</definedName>
    <definedName name="_xlnm.Print_Area" localSheetId="10">'WVA 8'!$A$1:$J$54</definedName>
    <definedName name="_xlnm.Print_Area" localSheetId="11">'WVA 9'!$A$1:$J$54</definedName>
    <definedName name="_xlnm.Print_Titles" localSheetId="2">'Summe Übersicht Parameter'!$4:$4</definedName>
    <definedName name="_xlnm.Print_Titles" localSheetId="3">'WVA 1'!$4:$4</definedName>
    <definedName name="_xlnm.Print_Titles" localSheetId="12">'WVA 10'!$4:$4</definedName>
    <definedName name="_xlnm.Print_Titles" localSheetId="13">'WVA 11'!$4:$4</definedName>
    <definedName name="_xlnm.Print_Titles" localSheetId="14">'WVA 12'!$4:$4</definedName>
    <definedName name="_xlnm.Print_Titles" localSheetId="15">'WVA 13'!$4:$4</definedName>
    <definedName name="_xlnm.Print_Titles" localSheetId="16">'WVA 14'!$4:$4</definedName>
    <definedName name="_xlnm.Print_Titles" localSheetId="17">'WVA 15'!$4:$4</definedName>
    <definedName name="_xlnm.Print_Titles" localSheetId="18">'WVA 16'!$4:$4</definedName>
    <definedName name="_xlnm.Print_Titles" localSheetId="19">'WVA 17'!$4:$4</definedName>
    <definedName name="_xlnm.Print_Titles" localSheetId="20">'WVA 18'!$4:$4</definedName>
    <definedName name="_xlnm.Print_Titles" localSheetId="21">'WVA 19'!$4:$4</definedName>
    <definedName name="_xlnm.Print_Titles" localSheetId="4">'WVA 2'!$4:$4</definedName>
    <definedName name="_xlnm.Print_Titles" localSheetId="22">'WVA 20'!$4:$4</definedName>
    <definedName name="_xlnm.Print_Titles" localSheetId="23">'WVA 21'!$4:$4</definedName>
    <definedName name="_xlnm.Print_Titles" localSheetId="24">'WVA 22'!$4:$4</definedName>
    <definedName name="_xlnm.Print_Titles" localSheetId="25">'WVA 23'!$4:$4</definedName>
    <definedName name="_xlnm.Print_Titles" localSheetId="26">'WVA 24'!$4:$4</definedName>
    <definedName name="_xlnm.Print_Titles" localSheetId="27">'WVA 25'!$4:$4</definedName>
    <definedName name="_xlnm.Print_Titles" localSheetId="28">'WVA 26'!$4:$4</definedName>
    <definedName name="_xlnm.Print_Titles" localSheetId="29">'WVA 27'!$4:$4</definedName>
    <definedName name="_xlnm.Print_Titles" localSheetId="30">'WVA 28'!$4:$4</definedName>
    <definedName name="_xlnm.Print_Titles" localSheetId="31">'WVA 29'!$4:$4</definedName>
    <definedName name="_xlnm.Print_Titles" localSheetId="5">'WVA 3'!$4:$4</definedName>
    <definedName name="_xlnm.Print_Titles" localSheetId="32">'WVA 30'!$4:$4</definedName>
    <definedName name="_xlnm.Print_Titles" localSheetId="6">'WVA 4'!$4:$4</definedName>
    <definedName name="_xlnm.Print_Titles" localSheetId="7">'WVA 5'!$4:$4</definedName>
    <definedName name="_xlnm.Print_Titles" localSheetId="8">'WVA 6'!$4:$4</definedName>
    <definedName name="_xlnm.Print_Titles" localSheetId="9">'WVA 7'!$4:$4</definedName>
    <definedName name="_xlnm.Print_Titles" localSheetId="10">'WVA 8'!$4:$4</definedName>
    <definedName name="_xlnm.Print_Titles" localSheetId="11">'WVA 9'!$4:$4</definedName>
    <definedName name="Ende">'Allgemeine Angaben'!$B$3</definedName>
    <definedName name="Flockung">Listen!$N$6:$N$9</definedName>
    <definedName name="Flockung2">'Allgemeine Angaben'!$B$9</definedName>
    <definedName name="Gruppe">Listen!$T$6:$T$7</definedName>
    <definedName name="Gruppe_A">'Allgemeine Angaben'!$B$19</definedName>
    <definedName name="Gruppe_B">'Allgemeine Angaben'!$B$21</definedName>
    <definedName name="ja_nein">Listen!$A$20:$A$21</definedName>
    <definedName name="Mikrobio">Listen!$A$6:$A$7</definedName>
    <definedName name="Mikrobio2">Listen!$A$6:$B$7</definedName>
    <definedName name="Monomere">Listen!$P$6:$P$7</definedName>
    <definedName name="Monomere2">'Allgemeine Angaben'!$A$13:$B$15</definedName>
    <definedName name="MP" localSheetId="12">#REF!</definedName>
    <definedName name="MP" localSheetId="13">#REF!</definedName>
    <definedName name="MP" localSheetId="14">#REF!</definedName>
    <definedName name="MP" localSheetId="15">#REF!</definedName>
    <definedName name="MP" localSheetId="16">#REF!</definedName>
    <definedName name="MP" localSheetId="17">#REF!</definedName>
    <definedName name="MP" localSheetId="18">#REF!</definedName>
    <definedName name="MP" localSheetId="19">#REF!</definedName>
    <definedName name="MP" localSheetId="20">#REF!</definedName>
    <definedName name="MP" localSheetId="21">#REF!</definedName>
    <definedName name="MP" localSheetId="4">#REF!</definedName>
    <definedName name="MP" localSheetId="22">#REF!</definedName>
    <definedName name="MP" localSheetId="23">#REF!</definedName>
    <definedName name="MP" localSheetId="24">#REF!</definedName>
    <definedName name="MP" localSheetId="25">#REF!</definedName>
    <definedName name="MP" localSheetId="29">#REF!</definedName>
    <definedName name="MP" localSheetId="30">#REF!</definedName>
    <definedName name="MP" localSheetId="31">#REF!</definedName>
    <definedName name="MP" localSheetId="5">#REF!</definedName>
    <definedName name="MP" localSheetId="6">#REF!</definedName>
    <definedName name="MP" localSheetId="7">#REF!</definedName>
    <definedName name="MP" localSheetId="8">#REF!</definedName>
    <definedName name="MP" localSheetId="9">#REF!</definedName>
    <definedName name="MP" localSheetId="10">#REF!</definedName>
    <definedName name="MP" localSheetId="11">#REF!</definedName>
    <definedName name="MP">#REF!</definedName>
    <definedName name="MPGA" localSheetId="12">#REF!</definedName>
    <definedName name="MPGA" localSheetId="13">#REF!</definedName>
    <definedName name="MPGA" localSheetId="14">#REF!</definedName>
    <definedName name="MPGA" localSheetId="15">#REF!</definedName>
    <definedName name="MPGA" localSheetId="16">#REF!</definedName>
    <definedName name="MPGA" localSheetId="17">#REF!</definedName>
    <definedName name="MPGA" localSheetId="18">#REF!</definedName>
    <definedName name="MPGA" localSheetId="19">#REF!</definedName>
    <definedName name="MPGA" localSheetId="20">#REF!</definedName>
    <definedName name="MPGA" localSheetId="21">#REF!</definedName>
    <definedName name="MPGA" localSheetId="4">#REF!</definedName>
    <definedName name="MPGA" localSheetId="22">#REF!</definedName>
    <definedName name="MPGA" localSheetId="23">#REF!</definedName>
    <definedName name="MPGA" localSheetId="24">#REF!</definedName>
    <definedName name="MPGA" localSheetId="25">#REF!</definedName>
    <definedName name="MPGA" localSheetId="29">#REF!</definedName>
    <definedName name="MPGA" localSheetId="30">#REF!</definedName>
    <definedName name="MPGA" localSheetId="31">#REF!</definedName>
    <definedName name="MPGA" localSheetId="5">#REF!</definedName>
    <definedName name="MPGA" localSheetId="6">#REF!</definedName>
    <definedName name="MPGA" localSheetId="7">#REF!</definedName>
    <definedName name="MPGA" localSheetId="8">#REF!</definedName>
    <definedName name="MPGA" localSheetId="9">#REF!</definedName>
    <definedName name="MPGA" localSheetId="10">#REF!</definedName>
    <definedName name="MPGA" localSheetId="11">#REF!</definedName>
    <definedName name="MPGA">#REF!</definedName>
    <definedName name="MPWV" localSheetId="12">#REF!</definedName>
    <definedName name="MPWV" localSheetId="13">#REF!</definedName>
    <definedName name="MPWV" localSheetId="14">#REF!</definedName>
    <definedName name="MPWV" localSheetId="15">#REF!</definedName>
    <definedName name="MPWV" localSheetId="16">#REF!</definedName>
    <definedName name="MPWV" localSheetId="17">#REF!</definedName>
    <definedName name="MPWV" localSheetId="18">#REF!</definedName>
    <definedName name="MPWV" localSheetId="19">#REF!</definedName>
    <definedName name="MPWV" localSheetId="20">#REF!</definedName>
    <definedName name="MPWV" localSheetId="21">#REF!</definedName>
    <definedName name="MPWV" localSheetId="4">#REF!</definedName>
    <definedName name="MPWV" localSheetId="22">#REF!</definedName>
    <definedName name="MPWV" localSheetId="23">#REF!</definedName>
    <definedName name="MPWV" localSheetId="24">#REF!</definedName>
    <definedName name="MPWV" localSheetId="25">#REF!</definedName>
    <definedName name="MPWV" localSheetId="29">#REF!</definedName>
    <definedName name="MPWV" localSheetId="30">#REF!</definedName>
    <definedName name="MPWV" localSheetId="31">#REF!</definedName>
    <definedName name="MPWV" localSheetId="5">#REF!</definedName>
    <definedName name="MPWV" localSheetId="6">#REF!</definedName>
    <definedName name="MPWV" localSheetId="7">#REF!</definedName>
    <definedName name="MPWV" localSheetId="8">#REF!</definedName>
    <definedName name="MPWV" localSheetId="9">#REF!</definedName>
    <definedName name="MPWV" localSheetId="10">#REF!</definedName>
    <definedName name="MPWV" localSheetId="11">#REF!</definedName>
    <definedName name="MPWV">#REF!</definedName>
    <definedName name="Oberflächenwasser">'Allgemeine Angaben'!$B$10</definedName>
    <definedName name="pH_WW">'Allgemeine Angaben'!$B$16</definedName>
    <definedName name="Planprobe">Listen!$A$16:$A$18</definedName>
    <definedName name="Planprobe2">Listen!$A$16:$B$18</definedName>
    <definedName name="PNSGA" localSheetId="12">#REF!</definedName>
    <definedName name="PNSGA" localSheetId="13">#REF!</definedName>
    <definedName name="PNSGA" localSheetId="14">#REF!</definedName>
    <definedName name="PNSGA" localSheetId="15">#REF!</definedName>
    <definedName name="PNSGA" localSheetId="16">#REF!</definedName>
    <definedName name="PNSGA" localSheetId="17">#REF!</definedName>
    <definedName name="PNSGA" localSheetId="18">#REF!</definedName>
    <definedName name="PNSGA" localSheetId="19">#REF!</definedName>
    <definedName name="PNSGA" localSheetId="20">#REF!</definedName>
    <definedName name="PNSGA" localSheetId="21">#REF!</definedName>
    <definedName name="PNSGA" localSheetId="4">#REF!</definedName>
    <definedName name="PNSGA" localSheetId="22">#REF!</definedName>
    <definedName name="PNSGA" localSheetId="23">#REF!</definedName>
    <definedName name="PNSGA" localSheetId="24">#REF!</definedName>
    <definedName name="PNSGA" localSheetId="25">#REF!</definedName>
    <definedName name="PNSGA" localSheetId="29">#REF!</definedName>
    <definedName name="PNSGA" localSheetId="30">#REF!</definedName>
    <definedName name="PNSGA" localSheetId="31">#REF!</definedName>
    <definedName name="PNSGA" localSheetId="5">#REF!</definedName>
    <definedName name="PNSGA" localSheetId="6">#REF!</definedName>
    <definedName name="PNSGA" localSheetId="7">#REF!</definedName>
    <definedName name="PNSGA" localSheetId="8">#REF!</definedName>
    <definedName name="PNSGA" localSheetId="9">#REF!</definedName>
    <definedName name="PNSGA" localSheetId="10">#REF!</definedName>
    <definedName name="PNSGA" localSheetId="11">#REF!</definedName>
    <definedName name="PNSGA">#REF!</definedName>
    <definedName name="PNSWV" localSheetId="12">#REF!</definedName>
    <definedName name="PNSWV" localSheetId="13">#REF!</definedName>
    <definedName name="PNSWV" localSheetId="14">#REF!</definedName>
    <definedName name="PNSWV" localSheetId="15">#REF!</definedName>
    <definedName name="PNSWV" localSheetId="16">#REF!</definedName>
    <definedName name="PNSWV" localSheetId="17">#REF!</definedName>
    <definedName name="PNSWV" localSheetId="18">#REF!</definedName>
    <definedName name="PNSWV" localSheetId="19">#REF!</definedName>
    <definedName name="PNSWV" localSheetId="20">#REF!</definedName>
    <definedName name="PNSWV" localSheetId="21">#REF!</definedName>
    <definedName name="PNSWV" localSheetId="4">#REF!</definedName>
    <definedName name="PNSWV" localSheetId="22">#REF!</definedName>
    <definedName name="PNSWV" localSheetId="23">#REF!</definedName>
    <definedName name="PNSWV" localSheetId="24">#REF!</definedName>
    <definedName name="PNSWV" localSheetId="25">#REF!</definedName>
    <definedName name="PNSWV" localSheetId="29">#REF!</definedName>
    <definedName name="PNSWV" localSheetId="30">#REF!</definedName>
    <definedName name="PNSWV" localSheetId="31">#REF!</definedName>
    <definedName name="PNSWV" localSheetId="5">#REF!</definedName>
    <definedName name="PNSWV" localSheetId="6">#REF!</definedName>
    <definedName name="PNSWV" localSheetId="7">#REF!</definedName>
    <definedName name="PNSWV" localSheetId="8">#REF!</definedName>
    <definedName name="PNSWV" localSheetId="9">#REF!</definedName>
    <definedName name="PNSWV" localSheetId="10">#REF!</definedName>
    <definedName name="PNSWV" localSheetId="11">#REF!</definedName>
    <definedName name="PNSWV">#REF!</definedName>
    <definedName name="Q">'Allgemeine Angaben'!$B$17</definedName>
    <definedName name="RAP">'Allgemeine Angaben'!$B$22</definedName>
    <definedName name="SMPGA" localSheetId="12">#REF!</definedName>
    <definedName name="SMPGA" localSheetId="13">#REF!</definedName>
    <definedName name="SMPGA" localSheetId="14">#REF!</definedName>
    <definedName name="SMPGA" localSheetId="15">#REF!</definedName>
    <definedName name="SMPGA" localSheetId="16">#REF!</definedName>
    <definedName name="SMPGA" localSheetId="17">#REF!</definedName>
    <definedName name="SMPGA" localSheetId="18">#REF!</definedName>
    <definedName name="SMPGA" localSheetId="19">#REF!</definedName>
    <definedName name="SMPGA" localSheetId="20">#REF!</definedName>
    <definedName name="SMPGA" localSheetId="21">#REF!</definedName>
    <definedName name="SMPGA" localSheetId="4">#REF!</definedName>
    <definedName name="SMPGA" localSheetId="22">#REF!</definedName>
    <definedName name="SMPGA" localSheetId="23">#REF!</definedName>
    <definedName name="SMPGA" localSheetId="24">#REF!</definedName>
    <definedName name="SMPGA" localSheetId="25">#REF!</definedName>
    <definedName name="SMPGA" localSheetId="29">#REF!</definedName>
    <definedName name="SMPGA" localSheetId="30">#REF!</definedName>
    <definedName name="SMPGA" localSheetId="31">#REF!</definedName>
    <definedName name="SMPGA" localSheetId="5">#REF!</definedName>
    <definedName name="SMPGA" localSheetId="6">#REF!</definedName>
    <definedName name="SMPGA" localSheetId="7">#REF!</definedName>
    <definedName name="SMPGA" localSheetId="8">#REF!</definedName>
    <definedName name="SMPGA" localSheetId="9">#REF!</definedName>
    <definedName name="SMPGA" localSheetId="10">#REF!</definedName>
    <definedName name="SMPGA" localSheetId="11">#REF!</definedName>
    <definedName name="SMPGA">#REF!</definedName>
    <definedName name="SMPWV" localSheetId="12">#REF!</definedName>
    <definedName name="SMPWV" localSheetId="13">#REF!</definedName>
    <definedName name="SMPWV" localSheetId="14">#REF!</definedName>
    <definedName name="SMPWV" localSheetId="15">#REF!</definedName>
    <definedName name="SMPWV" localSheetId="16">#REF!</definedName>
    <definedName name="SMPWV" localSheetId="17">#REF!</definedName>
    <definedName name="SMPWV" localSheetId="18">#REF!</definedName>
    <definedName name="SMPWV" localSheetId="19">#REF!</definedName>
    <definedName name="SMPWV" localSheetId="20">#REF!</definedName>
    <definedName name="SMPWV" localSheetId="21">#REF!</definedName>
    <definedName name="SMPWV" localSheetId="4">#REF!</definedName>
    <definedName name="SMPWV" localSheetId="22">#REF!</definedName>
    <definedName name="SMPWV" localSheetId="23">#REF!</definedName>
    <definedName name="SMPWV" localSheetId="24">#REF!</definedName>
    <definedName name="SMPWV" localSheetId="25">#REF!</definedName>
    <definedName name="SMPWV" localSheetId="29">#REF!</definedName>
    <definedName name="SMPWV" localSheetId="30">#REF!</definedName>
    <definedName name="SMPWV" localSheetId="31">#REF!</definedName>
    <definedName name="SMPWV" localSheetId="5">#REF!</definedName>
    <definedName name="SMPWV" localSheetId="6">#REF!</definedName>
    <definedName name="SMPWV" localSheetId="7">#REF!</definedName>
    <definedName name="SMPWV" localSheetId="8">#REF!</definedName>
    <definedName name="SMPWV" localSheetId="9">#REF!</definedName>
    <definedName name="SMPWV" localSheetId="10">#REF!</definedName>
    <definedName name="SMPWV" localSheetId="11">#REF!</definedName>
    <definedName name="SMPWV">#REF!</definedName>
    <definedName name="uebernahme_PNP" localSheetId="12">#REF!</definedName>
    <definedName name="uebernahme_PNP" localSheetId="13">#REF!</definedName>
    <definedName name="uebernahme_PNP" localSheetId="14">#REF!</definedName>
    <definedName name="uebernahme_PNP" localSheetId="15">#REF!</definedName>
    <definedName name="uebernahme_PNP" localSheetId="16">#REF!</definedName>
    <definedName name="uebernahme_PNP" localSheetId="17">#REF!</definedName>
    <definedName name="uebernahme_PNP" localSheetId="18">#REF!</definedName>
    <definedName name="uebernahme_PNP" localSheetId="19">#REF!</definedName>
    <definedName name="uebernahme_PNP" localSheetId="20">#REF!</definedName>
    <definedName name="uebernahme_PNP" localSheetId="21">#REF!</definedName>
    <definedName name="uebernahme_PNP" localSheetId="4">#REF!</definedName>
    <definedName name="uebernahme_PNP" localSheetId="22">#REF!</definedName>
    <definedName name="uebernahme_PNP" localSheetId="23">#REF!</definedName>
    <definedName name="uebernahme_PNP" localSheetId="24">#REF!</definedName>
    <definedName name="uebernahme_PNP" localSheetId="25">#REF!</definedName>
    <definedName name="uebernahme_PNP" localSheetId="29">#REF!</definedName>
    <definedName name="uebernahme_PNP" localSheetId="30">#REF!</definedName>
    <definedName name="uebernahme_PNP" localSheetId="31">#REF!</definedName>
    <definedName name="uebernahme_PNP" localSheetId="5">#REF!</definedName>
    <definedName name="uebernahme_PNP" localSheetId="6">#REF!</definedName>
    <definedName name="uebernahme_PNP" localSheetId="7">#REF!</definedName>
    <definedName name="uebernahme_PNP" localSheetId="8">#REF!</definedName>
    <definedName name="uebernahme_PNP" localSheetId="9">#REF!</definedName>
    <definedName name="uebernahme_PNP" localSheetId="10">#REF!</definedName>
    <definedName name="uebernahme_PNP" localSheetId="11">#REF!</definedName>
    <definedName name="uebernahme_PNP">#REF!</definedName>
    <definedName name="Untersuchung">Listen!$G$6:$G$8</definedName>
    <definedName name="Wasserabgabemenge">Listen!$I$6:$I$8</definedName>
    <definedName name="WVG">Listen!$K$6:$K$9</definedName>
    <definedName name="WVG_2">'Allgemeine Angaben'!$B$6</definedName>
  </definedNames>
  <calcPr calcId="162913"/>
</workbook>
</file>

<file path=xl/calcChain.xml><?xml version="1.0" encoding="utf-8"?>
<calcChain xmlns="http://schemas.openxmlformats.org/spreadsheetml/2006/main">
  <c r="B23" i="1" l="1"/>
  <c r="C54" i="13"/>
  <c r="B54" i="13"/>
  <c r="C53" i="13"/>
  <c r="B53" i="13"/>
  <c r="C52" i="13"/>
  <c r="B52" i="13"/>
  <c r="C51" i="13"/>
  <c r="B51" i="13"/>
  <c r="C50" i="13"/>
  <c r="B50" i="13"/>
  <c r="C49" i="13"/>
  <c r="B49" i="13"/>
  <c r="C48" i="13"/>
  <c r="B48" i="13"/>
  <c r="C47" i="13"/>
  <c r="B47" i="13"/>
  <c r="C46" i="13"/>
  <c r="B46" i="13"/>
  <c r="C45" i="13"/>
  <c r="B45" i="13"/>
  <c r="C44" i="13"/>
  <c r="B44" i="13"/>
  <c r="C43" i="13"/>
  <c r="B43" i="13"/>
  <c r="C42" i="13"/>
  <c r="B42" i="13"/>
  <c r="C41" i="13"/>
  <c r="B41" i="13"/>
  <c r="C40" i="13"/>
  <c r="B40" i="13"/>
  <c r="C39" i="13"/>
  <c r="B39" i="13"/>
  <c r="C38" i="13"/>
  <c r="B38" i="13"/>
  <c r="C37" i="13"/>
  <c r="B37" i="13"/>
  <c r="C36" i="13"/>
  <c r="B36" i="13"/>
  <c r="C35" i="13"/>
  <c r="B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C17" i="13"/>
  <c r="B17" i="13"/>
  <c r="C16" i="13"/>
  <c r="B16" i="13"/>
  <c r="C15" i="13"/>
  <c r="B15" i="13"/>
  <c r="C14" i="13"/>
  <c r="B14" i="13"/>
  <c r="C13" i="13"/>
  <c r="B13" i="13"/>
  <c r="C12" i="13"/>
  <c r="B12" i="13"/>
  <c r="C11" i="13"/>
  <c r="B11" i="13"/>
  <c r="C10" i="13"/>
  <c r="B10" i="13"/>
  <c r="C9" i="13"/>
  <c r="B9" i="13"/>
  <c r="C8" i="13"/>
  <c r="B8" i="13"/>
  <c r="C7" i="13"/>
  <c r="B7" i="13"/>
  <c r="C6" i="13"/>
  <c r="B6" i="13"/>
  <c r="C5" i="13"/>
  <c r="J1" i="13" l="1"/>
  <c r="B3" i="1" l="1"/>
  <c r="B17" i="1" l="1"/>
  <c r="B20" i="1" l="1"/>
  <c r="B21" i="1" s="1"/>
  <c r="B18" i="1"/>
  <c r="B19" i="1" s="1"/>
  <c r="D5" i="13" l="1"/>
  <c r="D24" i="13"/>
  <c r="D52" i="13"/>
  <c r="D49" i="13"/>
  <c r="D16" i="13"/>
  <c r="D50" i="13"/>
  <c r="D8" i="13" l="1"/>
  <c r="D10" i="13"/>
  <c r="D28" i="13"/>
  <c r="D47" i="13"/>
  <c r="D19" i="13"/>
  <c r="D30" i="13"/>
  <c r="D27" i="13"/>
  <c r="D21" i="13"/>
  <c r="D34" i="13"/>
  <c r="D12" i="13"/>
  <c r="D32" i="13"/>
  <c r="D39" i="13"/>
  <c r="D22" i="13"/>
  <c r="D48" i="13"/>
  <c r="D23" i="13"/>
  <c r="D7" i="13"/>
  <c r="D20" i="13"/>
  <c r="D11" i="13"/>
  <c r="D33" i="13"/>
  <c r="D17" i="13"/>
  <c r="D26" i="13"/>
  <c r="D46" i="13"/>
  <c r="D29" i="13"/>
  <c r="D15" i="13"/>
  <c r="D13" i="13"/>
  <c r="D14" i="13"/>
  <c r="D35" i="13"/>
  <c r="D9" i="13"/>
  <c r="D37" i="13"/>
  <c r="D25" i="13"/>
  <c r="D31" i="13"/>
  <c r="D36" i="13"/>
  <c r="D42" i="13"/>
  <c r="D51" i="13"/>
  <c r="D18" i="13"/>
  <c r="D38" i="13"/>
  <c r="D41" i="13"/>
  <c r="D43" i="13"/>
  <c r="D44" i="13"/>
  <c r="D45" i="13"/>
  <c r="D40" i="13"/>
  <c r="D54" i="13" l="1"/>
  <c r="D53" i="13"/>
  <c r="B5" i="13"/>
  <c r="D6" i="13" s="1"/>
</calcChain>
</file>

<file path=xl/comments1.xml><?xml version="1.0" encoding="utf-8"?>
<comments xmlns="http://schemas.openxmlformats.org/spreadsheetml/2006/main">
  <authors>
    <author>Arndt Markus</author>
  </authors>
  <commentList>
    <comment ref="B1" authorId="0" shapeId="0">
      <text>
        <r>
          <rPr>
            <b/>
            <sz val="9"/>
            <color indexed="81"/>
            <rFont val="Segoe UI"/>
            <family val="2"/>
          </rPr>
          <t>Bitte das Berichtsjahr eingeben, für das bzw. ab dem dieser Probennahmeplan gilt. (vierstellig, z.B. 2020)</t>
        </r>
      </text>
    </comment>
    <comment ref="A3" authorId="0" shapeId="0">
      <text>
        <r>
          <rPr>
            <b/>
            <sz val="9"/>
            <color indexed="81"/>
            <rFont val="Segoe UI"/>
            <family val="2"/>
          </rPr>
          <t>Der Probennahmeplan kann für mehr als 1 Jahr erstellt werden. In diesem Fall ist hier ein abweichendes Enddatum einzutragen. Dies bietet sich für kleine WVA mit wenigen Proben an.</t>
        </r>
        <r>
          <rPr>
            <sz val="9"/>
            <color indexed="81"/>
            <rFont val="Segoe UI"/>
            <family val="2"/>
          </rPr>
          <t xml:space="preserve">
Automatisch vorbelegt ist immer das erste Berichtsjahr. Dieser Wert kann bei Bedarf überschrieben werden. Es sollten Gültigkeitszeiträume gewählt werden, die ganzzahlige Probennanzahlen für die Parameter der Gruppe B ergeben.</t>
        </r>
      </text>
    </comment>
    <comment ref="A5" authorId="0" shapeId="0">
      <text>
        <r>
          <rPr>
            <sz val="9"/>
            <color indexed="81"/>
            <rFont val="Segoe UI"/>
            <family val="2"/>
          </rPr>
          <t>Name des Wasservesorgungsgebietes</t>
        </r>
      </text>
    </comment>
    <comment ref="A6" authorId="0" shapeId="0">
      <text>
        <r>
          <rPr>
            <b/>
            <sz val="9"/>
            <color indexed="81"/>
            <rFont val="Segoe UI"/>
            <family val="2"/>
          </rPr>
          <t xml:space="preserve">WVA und WVG:
</t>
        </r>
        <r>
          <rPr>
            <sz val="9"/>
            <color indexed="81"/>
            <rFont val="Segoe UI"/>
            <family val="2"/>
          </rPr>
          <t xml:space="preserve">1: Eigenständige WVA (Versorgungsgebiet der WVA =WVG; Anlage mit eigener Wassergewinnung und Verteilung oder vollständig untersuchte WVA mit 100% Fremdbezug)
2: Fern-WVA ohne versorgte Gebiete (Teil des WVG)
3: Fern-WVA mit versorgten Gebieten (gesamtes WVG)
4: WVA mit 100 % Fremdbezug (Teil des WVG einer anderen WVA oder Fern-WVA)
Dieser Eintrag hat Einfluss darauf, welche Parameter in den Messprogrammen automatisch zur Untersuchung markiert werden. Bei Anlagen mit 100 % Fremdbezug werden z.B. keine unveränderlichen Parameter markiert. Außerdem wird in Tabelle "Übersicht Parameter" die automatische Formatierung beeinflusst. </t>
        </r>
        <r>
          <rPr>
            <b/>
            <sz val="9"/>
            <color indexed="81"/>
            <rFont val="Segoe UI"/>
            <family val="2"/>
          </rPr>
          <t xml:space="preserve">
</t>
        </r>
        <r>
          <rPr>
            <sz val="9"/>
            <color indexed="81"/>
            <rFont val="Segoe UI"/>
            <family val="2"/>
          </rPr>
          <t xml:space="preserve">
</t>
        </r>
      </text>
    </comment>
    <comment ref="A8" authorId="0" shapeId="0">
      <text>
        <r>
          <rPr>
            <b/>
            <sz val="9"/>
            <color indexed="81"/>
            <rFont val="Tahoma"/>
            <family val="2"/>
          </rPr>
          <t>Zutreffendes aus der Dropdownliste auswählen.
Falls Wassermengen aus Fremdbezug oder Fremdabgabe nicht bei der Ermittlung der Untersuchungshäufigkeit angerechnet werden, ist sicherzustellen, dass diese Untersuchungen bei den Lieferanten bzw. Abnehmern durchgeführt werden.</t>
        </r>
        <r>
          <rPr>
            <sz val="9"/>
            <color indexed="81"/>
            <rFont val="Tahoma"/>
            <family val="2"/>
          </rPr>
          <t xml:space="preserve">
</t>
        </r>
      </text>
    </comment>
    <comment ref="A9" authorId="0" shapeId="0">
      <text>
        <r>
          <rPr>
            <sz val="9"/>
            <color indexed="81"/>
            <rFont val="Segoe UI"/>
            <family val="2"/>
          </rPr>
          <t xml:space="preserve">Wenn eine </t>
        </r>
        <r>
          <rPr>
            <b/>
            <sz val="9"/>
            <color indexed="81"/>
            <rFont val="Segoe UI"/>
            <family val="2"/>
          </rPr>
          <t>Flockung</t>
        </r>
        <r>
          <rPr>
            <sz val="9"/>
            <color indexed="81"/>
            <rFont val="Segoe UI"/>
            <family val="2"/>
          </rPr>
          <t xml:space="preserve"> mit </t>
        </r>
        <r>
          <rPr>
            <b/>
            <sz val="9"/>
            <color indexed="81"/>
            <rFont val="Segoe UI"/>
            <family val="2"/>
          </rPr>
          <t>Eisen</t>
        </r>
        <r>
          <rPr>
            <sz val="9"/>
            <color indexed="81"/>
            <rFont val="Segoe UI"/>
            <family val="2"/>
          </rPr>
          <t xml:space="preserve"> oder </t>
        </r>
        <r>
          <rPr>
            <b/>
            <sz val="9"/>
            <color indexed="81"/>
            <rFont val="Segoe UI"/>
            <family val="2"/>
          </rPr>
          <t>Aluminium</t>
        </r>
        <r>
          <rPr>
            <sz val="9"/>
            <color indexed="81"/>
            <rFont val="Segoe UI"/>
            <family val="2"/>
          </rPr>
          <t xml:space="preserve"> erfolgt, beeinnflusst das die Zuordnung dieser Parameter zu Gruppe A oder Gruppe B.</t>
        </r>
      </text>
    </comment>
    <comment ref="A11" authorId="0" shapeId="0">
      <text>
        <r>
          <rPr>
            <b/>
            <sz val="9"/>
            <color indexed="81"/>
            <rFont val="Segoe UI"/>
            <family val="2"/>
          </rPr>
          <t>Wenn dauerhaft oder regelmäßig eine Desinfektion mit Chlor, Hypochloriten oder elektrolytisch erzeugte Chlorlösungen erfolgt, ist "ja" einzutragen. In diesen Fällen ist auf THM zu untersuchen.
Wenn keine Desinfektion mit den vorgenannten Chlorprodukten erfolgt und die Chlorung nur in Bereitschaft gehalten wird, oder wenn mit Chlordioxid desinfiziert wird, ist "nein" einzutragen.</t>
        </r>
      </text>
    </comment>
    <comment ref="A12" authorId="0" shapeId="0">
      <text>
        <r>
          <rPr>
            <b/>
            <sz val="9"/>
            <color indexed="81"/>
            <rFont val="Segoe UI"/>
            <family val="2"/>
          </rPr>
          <t xml:space="preserve">Trinkwasserabgabe in verschlossenen Behältnissen </t>
        </r>
        <r>
          <rPr>
            <sz val="9"/>
            <color indexed="81"/>
            <rFont val="Segoe UI"/>
            <family val="2"/>
          </rPr>
          <t>liegt in der Regel in Deutschland nicht als Nutzungszweck ganzer Wasserversorgungsanlagen vor. Wenn Wasserversorgungsunternehmen neben der leitungsgebundenen Abgabe auch Trinkwasser in Flaschen abfüllen sollten, ist trotzdem "nein" einzutragen.</t>
        </r>
      </text>
    </comment>
    <comment ref="A13" authorId="0" shapeId="0">
      <text>
        <r>
          <rPr>
            <sz val="9"/>
            <color indexed="81"/>
            <rFont val="Segoe UI"/>
            <family val="2"/>
          </rPr>
          <t xml:space="preserve">Folgende Varianten würden einen </t>
        </r>
        <r>
          <rPr>
            <b/>
            <sz val="9"/>
            <color indexed="81"/>
            <rFont val="Segoe UI"/>
            <family val="2"/>
          </rPr>
          <t>rechnerischen Nachweis</t>
        </r>
        <r>
          <rPr>
            <sz val="9"/>
            <color indexed="81"/>
            <rFont val="Segoe UI"/>
            <family val="2"/>
          </rPr>
          <t xml:space="preserve"> der Einhaltung des Parameters Acrylamid ermöglichen:
• frühere Untersuchungen lagen unter der Nachweisgrenze und es gibt keine einschlägigen Änderungen in der Aufbereitung. 
• kein Einsatz Polyacrylamid-haltiger Flockungshilfsmittel bei der Wasseraufbereitung 
• Polyacrylamid-haltige Flockungshilfsmittel werden verwendet, die Einhaltung der zulässigen Zugabe und der Reinheitsanforderungen gemäß § 11-Liste wird kontrolliert.</t>
        </r>
      </text>
    </comment>
    <comment ref="A14" authorId="0" shapeId="0">
      <text>
        <r>
          <rPr>
            <sz val="9"/>
            <color indexed="81"/>
            <rFont val="Segoe UI"/>
            <family val="2"/>
          </rPr>
          <t xml:space="preserve">Folgende Varianten würden einen </t>
        </r>
        <r>
          <rPr>
            <b/>
            <sz val="9"/>
            <color indexed="81"/>
            <rFont val="Segoe UI"/>
            <family val="2"/>
          </rPr>
          <t>rechnerischen Nachweis</t>
        </r>
        <r>
          <rPr>
            <sz val="9"/>
            <color indexed="81"/>
            <rFont val="Segoe UI"/>
            <family val="2"/>
          </rPr>
          <t xml:space="preserve"> der Einhaltung des Parameters Epichlorhydrin ermöglichen:
• frühere Untersuchungen lagen unter der Nachweisgrenze und es gibt keine einschlägigen Änderungen bei Rohren, Behältern und Beschichtungen
• Es sind keine trinkwasserberührten epoxidharzhaltigen Rohre, Behälter und Beschichtungen in der öffentlichen WVA vorhanden und dem Gesundheitsamt sind keine Epoxidharzbeschichtungen in Trinkwasser-Installationen bekannt.
• wasserberührte epoxidharzbasierte Bauteile oder Beschichtungen sind in der öffentlichen WVA vorhanden. Es wurden ausschließlich zertifizierte Produkte und Verfahren eingesetzt.</t>
        </r>
      </text>
    </comment>
    <comment ref="A15" authorId="0" shapeId="0">
      <text>
        <r>
          <rPr>
            <sz val="9"/>
            <color indexed="81"/>
            <rFont val="Segoe UI"/>
            <family val="2"/>
          </rPr>
          <t xml:space="preserve">Folgende Varianten würden einen </t>
        </r>
        <r>
          <rPr>
            <b/>
            <sz val="9"/>
            <color indexed="81"/>
            <rFont val="Segoe UI"/>
            <family val="2"/>
          </rPr>
          <t xml:space="preserve">rechnerischen Nachweis </t>
        </r>
        <r>
          <rPr>
            <sz val="9"/>
            <color indexed="81"/>
            <rFont val="Segoe UI"/>
            <family val="2"/>
          </rPr>
          <t>der Einhaltung des Parameters Vinylchlorid ermöglichen:
• Frühere Untersuchungen lagen unter der Nachweisgrenze und es gibt keine einschlägigen Änderungen bei Rohren, Behältern und Beschichtungen sowie im Einzugsgebiet.
• Es sind keine trinkwasserberührten Rohre, Behälter und Beschichtungen aus PVC in der öffentlichen WVA vorhanden. 
• Wasserberührte Bauteile oder Beschichtungen aus PVC sind in der öffentlichen WVA vorhanden. Es wurden ausschließlich zertifizierte Produkte eingesetzt. 
• Belastungen mit chlorierten Lösungsmitteln im Wassereinzugsgebiet können jeweils ausgeschlossen werden.</t>
        </r>
      </text>
    </comment>
    <comment ref="A16" authorId="0" shapeId="0">
      <text>
        <r>
          <rPr>
            <sz val="9"/>
            <color indexed="81"/>
            <rFont val="Segoe UI"/>
            <family val="2"/>
          </rPr>
          <t>Wenn der</t>
        </r>
        <r>
          <rPr>
            <b/>
            <sz val="9"/>
            <color indexed="81"/>
            <rFont val="Segoe UI"/>
            <family val="2"/>
          </rPr>
          <t xml:space="preserve"> pH-Wert </t>
        </r>
        <r>
          <rPr>
            <sz val="9"/>
            <color indexed="81"/>
            <rFont val="Segoe UI"/>
            <family val="2"/>
          </rPr>
          <t>am Wassewerksausgang i.d.R.</t>
        </r>
        <r>
          <rPr>
            <b/>
            <sz val="9"/>
            <color indexed="81"/>
            <rFont val="Segoe UI"/>
            <family val="2"/>
          </rPr>
          <t xml:space="preserve"> &gt; 7,7</t>
        </r>
        <r>
          <rPr>
            <sz val="9"/>
            <color indexed="81"/>
            <rFont val="Segoe UI"/>
            <family val="2"/>
          </rPr>
          <t xml:space="preserve"> ist, braucht der Parameter </t>
        </r>
        <r>
          <rPr>
            <b/>
            <sz val="9"/>
            <color indexed="81"/>
            <rFont val="Segoe UI"/>
            <family val="2"/>
          </rPr>
          <t>Calcitlösekapazität</t>
        </r>
        <r>
          <rPr>
            <sz val="9"/>
            <color indexed="81"/>
            <rFont val="Segoe UI"/>
            <family val="2"/>
          </rPr>
          <t xml:space="preserve"> nicht untersucht werden.
</t>
        </r>
      </text>
    </comment>
    <comment ref="A18" authorId="0" shapeId="0">
      <text>
        <r>
          <rPr>
            <b/>
            <sz val="9"/>
            <color indexed="81"/>
            <rFont val="Segoe UI"/>
            <family val="2"/>
          </rPr>
          <t>Berechnung der Untersuchungsanzahl nach Anlage 4 Buchstabe c TrinkwV</t>
        </r>
      </text>
    </comment>
    <comment ref="A19" authorId="0" shapeId="0">
      <text>
        <r>
          <rPr>
            <sz val="9"/>
            <color indexed="81"/>
            <rFont val="Tahoma"/>
            <family val="2"/>
          </rPr>
          <t>Wenn das Gesundheitsamt eigene Untersuchungen nach § 19 (1) und (7) durchführt, können diese auf den Umfang der Überwachung angerechnet werden.</t>
        </r>
      </text>
    </comment>
    <comment ref="A20" authorId="0" shapeId="0">
      <text>
        <r>
          <rPr>
            <b/>
            <sz val="9"/>
            <color indexed="81"/>
            <rFont val="Segoe UI"/>
            <family val="2"/>
          </rPr>
          <t>Berechnung der Untersuchungsanzahl nach Anlage 4 Buchstabe c TrinkwV</t>
        </r>
      </text>
    </comment>
    <comment ref="A21" authorId="0" shapeId="0">
      <text>
        <r>
          <rPr>
            <sz val="9"/>
            <color indexed="81"/>
            <rFont val="Tahoma"/>
            <family val="2"/>
          </rPr>
          <t>Wenn das Gesundheitsamt eigene Untersuchungen nach § 19 (1) und (7) durchführt, können diese auf den Umfang der Überwachung angerechnet werden.</t>
        </r>
      </text>
    </comment>
    <comment ref="A22" authorId="0" shapeId="0">
      <text>
        <r>
          <rPr>
            <b/>
            <sz val="9"/>
            <color indexed="81"/>
            <rFont val="Segoe UI"/>
            <family val="2"/>
          </rPr>
          <t>Wenn eine RAP durchgeführt wurde</t>
        </r>
        <r>
          <rPr>
            <sz val="9"/>
            <color indexed="81"/>
            <rFont val="Segoe UI"/>
            <family val="2"/>
          </rPr>
          <t>, bitte prüfen, dass die Messprogramme und Termine entsprechend der RAP angelegt wurden. In diesem Fall erfolgt nur bei den nicht reduzierbaren Parametern eine Fehlermeldung, wenn die Untersuchungsanzahlen nach Wassermenge nicht erreicht werden.</t>
        </r>
      </text>
    </comment>
    <comment ref="A23" authorId="0" shapeId="0">
      <text>
        <r>
          <rPr>
            <b/>
            <sz val="9"/>
            <color indexed="81"/>
            <rFont val="Segoe UI"/>
            <family val="2"/>
          </rPr>
          <t>In dieser Zeile bitte nichts eintragen! 
Wenn die Eintragungen auf diesem Blatt vollständig sind, ändert sich der Wert in "WAHR". Bitte erst dann auf den anderen fortfahren!</t>
        </r>
      </text>
    </comment>
  </commentList>
</comments>
</file>

<file path=xl/comments10.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1.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2.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3.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4.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5.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6.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7.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8.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19.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0.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1.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2.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3.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4.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5.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6.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7.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8.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9.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3.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30.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31.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32.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4.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5.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6.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7.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8.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9.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sharedStrings.xml><?xml version="1.0" encoding="utf-8"?>
<sst xmlns="http://schemas.openxmlformats.org/spreadsheetml/2006/main" count="11895" uniqueCount="165">
  <si>
    <t>Parameter</t>
  </si>
  <si>
    <t>Escherichia coli (E. coli)</t>
  </si>
  <si>
    <t>Enterokokken</t>
  </si>
  <si>
    <t>Antimon</t>
  </si>
  <si>
    <t>Arsen</t>
  </si>
  <si>
    <t>Benzol</t>
  </si>
  <si>
    <t>Benzo-(a)-pyren</t>
  </si>
  <si>
    <t>Bor</t>
  </si>
  <si>
    <t>Bromat</t>
  </si>
  <si>
    <t>Cadmium</t>
  </si>
  <si>
    <t>Chrom</t>
  </si>
  <si>
    <t>Kupfer</t>
  </si>
  <si>
    <t>Cyanid</t>
  </si>
  <si>
    <t>1,2-Dichlorethan</t>
  </si>
  <si>
    <t>Fluorid</t>
  </si>
  <si>
    <t>Blei</t>
  </si>
  <si>
    <t>Quecksilber</t>
  </si>
  <si>
    <t>Nickel</t>
  </si>
  <si>
    <t>Nitrat</t>
  </si>
  <si>
    <t>Nitrat/Nitrit Formel</t>
  </si>
  <si>
    <t>Polyzyklische aromatische Kohlenwasserstoffe</t>
  </si>
  <si>
    <t>Selen</t>
  </si>
  <si>
    <t>Tetrachlorethen und Trichlorethen</t>
  </si>
  <si>
    <t>Aluminium</t>
  </si>
  <si>
    <t>Ammonium</t>
  </si>
  <si>
    <t>Chlorid</t>
  </si>
  <si>
    <t>Clostridium perfringens</t>
  </si>
  <si>
    <t>Färbung</t>
  </si>
  <si>
    <t>Eisen</t>
  </si>
  <si>
    <t>Mangan</t>
  </si>
  <si>
    <t>Geruch</t>
  </si>
  <si>
    <t>Oxidierbarkeit</t>
  </si>
  <si>
    <t>Sulfat</t>
  </si>
  <si>
    <t>Natrium</t>
  </si>
  <si>
    <t>Geschmack</t>
  </si>
  <si>
    <t>Coliforme Bakterien</t>
  </si>
  <si>
    <t>Trübung</t>
  </si>
  <si>
    <t>Koloniezahl bei 22°C</t>
  </si>
  <si>
    <t>Nitrit</t>
  </si>
  <si>
    <t>Trihalogenmethane</t>
  </si>
  <si>
    <t>ja</t>
  </si>
  <si>
    <t>Pseudomonas aeruginosa</t>
  </si>
  <si>
    <t>DIN EN ISO 19458, Zweck a)</t>
  </si>
  <si>
    <t>DIN EN ISO 19458, Zweck b)</t>
  </si>
  <si>
    <t>Koloniezahl bei 36°C</t>
  </si>
  <si>
    <t>Elektrische Leitfähigkeit</t>
  </si>
  <si>
    <t>Acrylamid</t>
  </si>
  <si>
    <t>Epichlorhydrin</t>
  </si>
  <si>
    <t>Vinylchlorid</t>
  </si>
  <si>
    <t>nein</t>
  </si>
  <si>
    <t>Code: Stelle der Probennahme</t>
  </si>
  <si>
    <t>Untersuchung durch</t>
  </si>
  <si>
    <t>Eigenüberwachung UsI</t>
  </si>
  <si>
    <t>GA, § 19 Abs. 1 TrinkwV</t>
  </si>
  <si>
    <t>GA, § 19 Abs. 7 TrinkwV</t>
  </si>
  <si>
    <t>Dropdown-Listen, die in den anderen Arbeitsblättern verwendet werden.</t>
  </si>
  <si>
    <t>Achtung, Änderungen hier haben Auswirkungen auf die Bearbeitung in den anderen Tabellen!</t>
  </si>
  <si>
    <t>Spülprobe DIN ISO 5667- 5</t>
  </si>
  <si>
    <t>Probennahmeplan Berichtsjahr</t>
  </si>
  <si>
    <t>Kontaktdaten Gesundheitsamt:</t>
  </si>
  <si>
    <t>Probennahmeverfahren</t>
  </si>
  <si>
    <t>Erläuterung zur Wasserabgabemenge</t>
  </si>
  <si>
    <t>Auszufüllen durch Gesundheitsamt, ggf. in Abstimmung mit dem Wasserversorgungsunternehmen. Kommentare beachten!</t>
  </si>
  <si>
    <t>Uran</t>
  </si>
  <si>
    <t>Calcitlösekapazität</t>
  </si>
  <si>
    <t>Parameter der Gruppe A</t>
  </si>
  <si>
    <t>Parameter der Gruppe</t>
  </si>
  <si>
    <t>A/B</t>
  </si>
  <si>
    <t>A</t>
  </si>
  <si>
    <t>B</t>
  </si>
  <si>
    <t>Wie werden die Proben gezählt?</t>
  </si>
  <si>
    <t>Planprobe TrinkwV</t>
  </si>
  <si>
    <t>Wasserwerk(sausgang)</t>
  </si>
  <si>
    <t>Öffentliches Verteilungsnetz</t>
  </si>
  <si>
    <t>Übergabestelle Trinkwasser-Installation, z.B. Wasserzähler</t>
  </si>
  <si>
    <t>Häusliche Trinkwasserinstallation</t>
  </si>
  <si>
    <t>W</t>
  </si>
  <si>
    <t>N</t>
  </si>
  <si>
    <t>L</t>
  </si>
  <si>
    <t>T</t>
  </si>
  <si>
    <t>1m003</t>
  </si>
  <si>
    <t>1m004</t>
  </si>
  <si>
    <t>Planprobe EÜV/TrinkwV</t>
  </si>
  <si>
    <t>1m000</t>
  </si>
  <si>
    <t>Eigenüberwachung WVU</t>
  </si>
  <si>
    <t>WVA und WVG</t>
  </si>
  <si>
    <t>Wasserabgabe an Endverbraucher (abzüglich Wasserabgabe an andere zentrale WVA)</t>
  </si>
  <si>
    <t>Wasserabgabe an andere zentrale WVA (Fernwasserversorger)</t>
  </si>
  <si>
    <t>Eigenständige WVA</t>
  </si>
  <si>
    <t>Fern-WVA mit versorgten Gebieten</t>
  </si>
  <si>
    <t>WVA mit 100 % Fremdbezug</t>
  </si>
  <si>
    <t>(Teil des WVG einer anderen WVA oder Fern-WVA)</t>
  </si>
  <si>
    <t>(gesamtes WVG)</t>
  </si>
  <si>
    <t>(Teil des WVG)</t>
  </si>
  <si>
    <t>(Versorgungsgebiet der WVA =WVG; Anlage mit eigener Wassergewinnung und Verteilung oder vollständig untersuchte WVA mit 100% Fremdbezug)</t>
  </si>
  <si>
    <t>Gesamte Wasserabgabe (Endverbraucher und ggf. Abgabe an andere zentrale WVA)</t>
  </si>
  <si>
    <t>S0-, S1- und S2-Probe nach UBA</t>
  </si>
  <si>
    <t>Z-Probe nach UBA</t>
  </si>
  <si>
    <t>Gezählt werden alle Messprogramme, in denen der Parameter angekreuzt ist, so oft sie in Terminplan GA oder in Terminplan WVU genannt sind. In Terminplan WVU muss zusätzlich unter Übernahme in Probennahmeplan GA "ja" eingetragen sein.</t>
  </si>
  <si>
    <t>6;2;3</t>
  </si>
  <si>
    <t>verän-derlich</t>
  </si>
  <si>
    <t>UBA-Proben-nahme-verfahren</t>
  </si>
  <si>
    <t>Übersicht Überwachungshäufigkeit je Parameter für Probebennahmeplan nach § 19 (2) TrinkwV</t>
  </si>
  <si>
    <t xml:space="preserve">Parameter Gruppe B PSM-und Biozidprodukt-Wirkstoffe </t>
  </si>
  <si>
    <t>Gezählt werden alle Messprogramme, in denen der Parameter angekreuzt ist, so oft sie in Terminplan GA oder in Terminplan WVU genannt sind. In Terminplan WVU muss zusätzlich unter Übernahme in Probennahmeplan GA "ja" eingetragen sein. Gezählt werden veränderliche Parameter nur, wenn der Code für "Stelle der Probennahme "L" oder "T" ist.</t>
  </si>
  <si>
    <t>Gezählt werden alle Messprogramme, in denen der Parameter angekreuzt ist, so oft sie in Terminplan GA oder in Terminplan WVU genannt sind. In Terminplan WVU muss zusätzlich unter Übernahme in Probennahmeplan GA "ja" eingetragen sein.Gezählt werden Cu, Ni und Pb nur, wenn der Code für "Stelle der Probennahme "T" ist und als SEBAM-Code für das Probennahmeverfahren "1" oder "6;2;3" gewählt wurde.</t>
  </si>
  <si>
    <t>Oberflächenwassereinfluss</t>
  </si>
  <si>
    <t>Flockung</t>
  </si>
  <si>
    <t>keine Flockung</t>
  </si>
  <si>
    <t>mit Aluminium</t>
  </si>
  <si>
    <t>mit Eisen</t>
  </si>
  <si>
    <t>mit Aluminium und Eisen</t>
  </si>
  <si>
    <t>Untersuchung im Berichtszeitraum</t>
  </si>
  <si>
    <t>Acrylamid, Epichlorhydrin, Vinylchlorid</t>
  </si>
  <si>
    <t>rechnerischer Nachweis</t>
  </si>
  <si>
    <t>Wasserabgabe (Vorjahr) in m³/Jahr</t>
  </si>
  <si>
    <t>Wasserabgabe (Vorjahr) in m³/Tag</t>
  </si>
  <si>
    <t>Anzahl  Untersuchungen Gruppe A pro Jahr</t>
  </si>
  <si>
    <t xml:space="preserve">                            davon abzudecken durch das WVU</t>
  </si>
  <si>
    <t>Anzahl  Untersuchungen Gruppe B pro Jahr</t>
  </si>
  <si>
    <t xml:space="preserve">                           davon abzudecken durch das WVU</t>
  </si>
  <si>
    <t xml:space="preserve">© Bayerisches Landesamt für Gesundheit und Lebensmittelsicherheit </t>
  </si>
  <si>
    <t>Anzahl Sollproben nach Wasser-menge</t>
  </si>
  <si>
    <t>Reduzierbar durch RAP?</t>
  </si>
  <si>
    <t>Gültig bis einschließlich Berichtsjahr</t>
  </si>
  <si>
    <t>Reduzierbar ohne RAP</t>
  </si>
  <si>
    <t>Desinfektion mit Chlor</t>
  </si>
  <si>
    <t>Abfüllung zur Abgabe in verschlossenen Behältnissen</t>
  </si>
  <si>
    <t>Gruppe</t>
  </si>
  <si>
    <t>Parameter der Gruppe B</t>
  </si>
  <si>
    <r>
      <t xml:space="preserve">pH-Wert Wasserwerksausgang </t>
    </r>
    <r>
      <rPr>
        <sz val="11"/>
        <color theme="1"/>
        <rFont val="Calibri"/>
        <family val="2"/>
      </rPr>
      <t>≥</t>
    </r>
    <r>
      <rPr>
        <sz val="11"/>
        <color theme="1"/>
        <rFont val="Calibri"/>
        <family val="2"/>
        <scheme val="minor"/>
      </rPr>
      <t xml:space="preserve"> 7,7</t>
    </r>
  </si>
  <si>
    <t>Fern-WVA ohne versorgte Gebiete</t>
  </si>
  <si>
    <t>Pestizide - insgesamt</t>
  </si>
  <si>
    <t>Anzahl Proben an WVA</t>
  </si>
  <si>
    <t>Anzahl Planproben nach § 19 (2) TrinkwV</t>
  </si>
  <si>
    <r>
      <t xml:space="preserve">Summenbildungsregeln für Anzahl Planproben  nach § 19 (2) TrinkwV
(die Farben in dieser Spalte dienen nur zur Hervorhebung unterschiedlicher Summenbildungsregeln und zeigen </t>
    </r>
    <r>
      <rPr>
        <b/>
        <sz val="11"/>
        <color theme="1"/>
        <rFont val="Calibri"/>
        <family val="2"/>
        <scheme val="minor"/>
      </rPr>
      <t>keine</t>
    </r>
    <r>
      <rPr>
        <sz val="11"/>
        <color theme="1"/>
        <rFont val="Calibri"/>
        <family val="2"/>
        <scheme val="minor"/>
      </rPr>
      <t xml:space="preserve"> Fehler an)</t>
    </r>
  </si>
  <si>
    <t>Allgemeine Angaben vollständig?</t>
  </si>
  <si>
    <t>Organisch gebundener Kohlenstoff (TOC)</t>
  </si>
  <si>
    <t>Wasserstoffionenkonzentration</t>
  </si>
  <si>
    <t>Farblegende Spalte B:</t>
  </si>
  <si>
    <t>Farbe</t>
  </si>
  <si>
    <t>Bedeutung</t>
  </si>
  <si>
    <t>Erforderliche Handlung</t>
  </si>
  <si>
    <t>Anzahl der Planproben &gt; als 3-fache Anzahl der Sollproben</t>
  </si>
  <si>
    <t>Anzahl der Planproben &gt;= Anzahl der Sollproben</t>
  </si>
  <si>
    <t>bei Fern-WVA ohne versorgte Gebiete werden unveränderliche Parameter nicht ausreichend untersucht 
oder 
bei WVA mit 100% Fremdbezug werden veränderliche Parameter nicht ausreichend untersucht</t>
  </si>
  <si>
    <t>Es liegt eine RAP vor. Durch RAP reduzierbare Werte liegen unter der Sollprobenzahl.</t>
  </si>
  <si>
    <t>Vermutlich so in Ordnung, aber sicherstellen, dass die Untersuchungsanzahlen durch die RAP gedeckt sind.</t>
  </si>
  <si>
    <t>bei Fern-WVA ohne versorgte Gebiete wird die Sollzahl der veränderlichen Parameter nicht erreicht
bzw. 
in WVA mit 100 % Fremdbezug wird die Sollzahl der unveränderlichen Parameter nicht erreicht</t>
  </si>
  <si>
    <t xml:space="preserve">beim Parameter Pestizide - gesamt wird die Sollzahl nicht erreicht.  </t>
  </si>
  <si>
    <t>keine</t>
  </si>
  <si>
    <t>keine, ggf. überzählige Proben nicht in Probennahmeplan nach § 19 (2) TrinkwV übernehmen.</t>
  </si>
  <si>
    <t>Der Parameter wird nicht entsprechend der abgegebenen Wassermenge an der WVA untersucht oder es werden Stellen beprobt oder Verfahren verwendet, deren Ergebnisse nach TrinkwV nicht  in den Probennahmeplan nach § 19 (2) TrinkwV übernommen werden können.
Wenn trotzdem im gesamten WVG sichergestellt ist, dass die Untersuchungsanzahl eingehalten wird, ist nichts weiter zu veranlassen.</t>
  </si>
  <si>
    <t>Die Untersuchungsparameter und die Untersuchungshäufigkeit sind nach PSM-Konzept zu ermitteln. Der Parameter Pestizide - gesamt ist bei jeder PSM-Untersuchung zu übermitteln. Nur wenn ein Auftreten aller in Bayern verwendeten PSM unwahrscheinlich ist, darf die Sollzahl unterschritten werden.</t>
  </si>
  <si>
    <t>Die Anzahl der Sollproben wird nicht erreicht</t>
  </si>
  <si>
    <t>Der Parameter wird nicht entsprechend der abgegebenen Wassermenge an der WVA untersucht oder es werden Stellen beprobt oder Verfahren verwendet, deren Ergebnisse nach TrinkwV nicht  in den Probennahmeplan nach § 19 (2) TrinkwV übernommen werden können. 
Es sind Korrekturen in den Messprogrammen und Terminplänen erforderlich.
Wenn die Anzahl der Proben in Spalte C größer als in Spalte B ist, wurden Proben wegen der hinterlegten Probennahmestelle oder wegen des Probennahmeverfahrens nicht gezählt. Dies kann in Absprache mit dem WVU im Terminplan geändert werden.</t>
  </si>
  <si>
    <t>Gezählt werden alle Messprogramme, in denen der Parameter angekreuzt ist, so oft sie in Terminplan GA oder in Terminplan WVU genannt sind. In Terminplan WVU muss zusätzlich unter Übernahme in Probennahmeplan GA "ja" eingetragen sein. Gezählt wird der Parameter nur, wenn der Code für "Stelle der Probennahme "W", "L" oder "T" ist.</t>
  </si>
  <si>
    <t>Gezählt werden alle Messprogramme, in denen der Parameter angekreuzt ist, so oft sie in Terminplan GA oder in Terminplan WVU genannt sind. In Terminplan WVU muss zusätzlich unter Übernahme in Probennahmeplan GA "ja" eingetragen sein. Gezählt wird der Parameter nur, wenn der Code für "Stelle der Probennahme "W" (bei Überwachung der Fe-Dosierung), sonst "L" oder "T" ist.</t>
  </si>
  <si>
    <t>Diese Tabelle wird automatisch aus den Angaben in den Messprogrammen, Terminplänen und allgemeinen Angaben befüllt und dient zur Übersicht und Prüfung. 
Bei der Zusammenfassung mehrerer WVA zu einem WVG ist es für den zusammengefassten Probennahmeplan des Gebietes ausreichend, von den Probennahmeplänen der zugehörigen WVA dieses Tabellenblatt  in die Vorlage Zusammenfassung Probennahmepläne zu kopieren.</t>
  </si>
  <si>
    <t>Wurde eine RAP durchgeführt?</t>
  </si>
  <si>
    <t>Vorlagenversion 2.0.0.0                 27. August 2019</t>
  </si>
  <si>
    <t>Vermutlich so in Ordnung, aber sicherstellen, dass
bei Fremdbezug die veränderlichen Parameter in den versorgten Gebieten  beprobt werden
bzw.
bei Fremdabgabe die unveränderlichen Parameter bei der liefernden WVA beprobt werden.</t>
  </si>
  <si>
    <t>WVA-Name</t>
  </si>
  <si>
    <t>Fernwasserversorgungsunternehmen</t>
  </si>
  <si>
    <t>Wasserversorgungsgebiet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</si>
</sst>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FF0000"/>
      <name val="Calibri"/>
      <family val="2"/>
      <scheme val="minor"/>
    </font>
    <font>
      <b/>
      <sz val="14"/>
      <color theme="1"/>
      <name val="Calibri"/>
      <family val="2"/>
      <scheme val="minor"/>
    </font>
    <font>
      <sz val="10"/>
      <color rgb="FF0070C0"/>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font>
    <font>
      <sz val="9"/>
      <color indexed="81"/>
      <name val="Segoe UI"/>
      <family val="2"/>
    </font>
    <font>
      <b/>
      <sz val="9"/>
      <color indexed="81"/>
      <name val="Segoe UI"/>
      <family val="2"/>
    </font>
    <font>
      <sz val="11"/>
      <color theme="1"/>
      <name val="Arial"/>
      <family val="2"/>
    </font>
    <font>
      <b/>
      <sz val="11"/>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00B050"/>
        <bgColor indexed="64"/>
      </patternFill>
    </fill>
    <fill>
      <patternFill patternType="solid">
        <fgColor rgb="FF99FF33"/>
        <bgColor indexed="64"/>
      </patternFill>
    </fill>
    <fill>
      <patternFill patternType="solid">
        <fgColor rgb="FF99FFC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10" fillId="0" borderId="0"/>
  </cellStyleXfs>
  <cellXfs count="64">
    <xf numFmtId="0" fontId="0" fillId="0" borderId="0" xfId="0"/>
    <xf numFmtId="0" fontId="2" fillId="0" borderId="0" xfId="0" applyFont="1"/>
    <xf numFmtId="0" fontId="0" fillId="0" borderId="0" xfId="0" applyAlignment="1">
      <alignment horizontal="left"/>
    </xf>
    <xf numFmtId="0" fontId="1" fillId="0" borderId="0" xfId="0" applyFont="1"/>
    <xf numFmtId="0" fontId="0" fillId="2" borderId="0" xfId="0" applyFill="1"/>
    <xf numFmtId="0" fontId="2" fillId="0" borderId="0" xfId="0" applyFont="1" applyProtection="1">
      <protection locked="0"/>
    </xf>
    <xf numFmtId="0" fontId="0" fillId="0" borderId="0" xfId="0" applyProtection="1">
      <protection locked="0"/>
    </xf>
    <xf numFmtId="0" fontId="3" fillId="0" borderId="0" xfId="0" applyFont="1" applyProtection="1">
      <protection locked="0"/>
    </xf>
    <xf numFmtId="0" fontId="0" fillId="0" borderId="0" xfId="0" applyBorder="1" applyProtection="1">
      <protection locked="0"/>
    </xf>
    <xf numFmtId="0" fontId="0" fillId="0" borderId="0" xfId="0" applyAlignment="1" applyProtection="1">
      <alignment wrapText="1"/>
      <protection locked="0"/>
    </xf>
    <xf numFmtId="0" fontId="0" fillId="0" borderId="0" xfId="0" applyAlignment="1">
      <alignment wrapText="1"/>
    </xf>
    <xf numFmtId="0" fontId="0" fillId="0" borderId="0" xfId="0" applyAlignment="1">
      <alignment horizontal="center"/>
    </xf>
    <xf numFmtId="0" fontId="0" fillId="6" borderId="5" xfId="0" applyFill="1" applyBorder="1" applyAlignment="1">
      <alignment wrapText="1"/>
    </xf>
    <xf numFmtId="0" fontId="0" fillId="4" borderId="5" xfId="0" applyFill="1" applyBorder="1" applyAlignment="1">
      <alignment wrapText="1"/>
    </xf>
    <xf numFmtId="0" fontId="0" fillId="3" borderId="5" xfId="0" applyFill="1" applyBorder="1" applyAlignment="1">
      <alignment wrapText="1"/>
    </xf>
    <xf numFmtId="0" fontId="0" fillId="5" borderId="5" xfId="0" applyFill="1" applyBorder="1" applyAlignment="1">
      <alignment wrapText="1"/>
    </xf>
    <xf numFmtId="0" fontId="0" fillId="5" borderId="8" xfId="0" applyFill="1" applyBorder="1" applyAlignment="1">
      <alignment wrapText="1"/>
    </xf>
    <xf numFmtId="0" fontId="0" fillId="7" borderId="12" xfId="0" applyFill="1" applyBorder="1" applyAlignment="1">
      <alignment wrapText="1"/>
    </xf>
    <xf numFmtId="0" fontId="0" fillId="7" borderId="13" xfId="0" applyFill="1" applyBorder="1" applyAlignment="1">
      <alignment horizontal="center" wrapText="1"/>
    </xf>
    <xf numFmtId="0" fontId="0" fillId="7" borderId="14" xfId="0" applyFill="1" applyBorder="1" applyAlignment="1">
      <alignment wrapText="1"/>
    </xf>
    <xf numFmtId="0" fontId="0" fillId="7" borderId="3" xfId="0" applyFill="1" applyBorder="1" applyAlignment="1">
      <alignment horizontal="center"/>
    </xf>
    <xf numFmtId="0" fontId="0" fillId="7" borderId="7" xfId="0" applyFill="1" applyBorder="1" applyAlignment="1">
      <alignment horizontal="center"/>
    </xf>
    <xf numFmtId="0" fontId="0" fillId="0" borderId="1" xfId="0" applyBorder="1" applyAlignment="1" applyProtection="1">
      <protection locked="0"/>
    </xf>
    <xf numFmtId="0" fontId="0" fillId="0" borderId="2" xfId="0" applyBorder="1" applyAlignment="1" applyProtection="1">
      <protection locked="0"/>
    </xf>
    <xf numFmtId="0" fontId="0" fillId="0" borderId="1" xfId="0" applyBorder="1" applyAlignment="1" applyProtection="1">
      <alignment horizontal="left" wrapText="1"/>
      <protection locked="0"/>
    </xf>
    <xf numFmtId="3" fontId="0" fillId="0" borderId="1" xfId="0" applyNumberFormat="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 xfId="0" applyBorder="1" applyAlignment="1" applyProtection="1">
      <alignment horizontal="left" wrapText="1"/>
      <protection locked="0"/>
    </xf>
    <xf numFmtId="0" fontId="7" fillId="0" borderId="0" xfId="0" applyFont="1" applyProtection="1">
      <protection locked="0"/>
    </xf>
    <xf numFmtId="3" fontId="0" fillId="2" borderId="1" xfId="0" applyNumberFormat="1" applyFill="1" applyBorder="1" applyAlignment="1" applyProtection="1">
      <alignment horizontal="left" wrapText="1"/>
    </xf>
    <xf numFmtId="0" fontId="0" fillId="2" borderId="1" xfId="0" applyFill="1" applyBorder="1" applyAlignment="1" applyProtection="1">
      <alignment horizontal="left" wrapText="1"/>
    </xf>
    <xf numFmtId="0" fontId="0" fillId="7" borderId="4" xfId="0" applyFill="1" applyBorder="1" applyAlignment="1">
      <alignment wrapText="1"/>
    </xf>
    <xf numFmtId="0" fontId="0" fillId="7" borderId="6" xfId="0" applyFill="1" applyBorder="1" applyAlignment="1">
      <alignment wrapText="1"/>
    </xf>
    <xf numFmtId="0" fontId="2" fillId="0" borderId="0" xfId="0" applyFont="1" applyAlignment="1"/>
    <xf numFmtId="0" fontId="0" fillId="0" borderId="0" xfId="0" applyAlignment="1"/>
    <xf numFmtId="0" fontId="0" fillId="0" borderId="0" xfId="0" applyAlignment="1" applyProtection="1">
      <alignment wrapText="1"/>
      <protection locked="0"/>
    </xf>
    <xf numFmtId="0" fontId="6" fillId="2" borderId="0" xfId="0" applyFont="1" applyFill="1"/>
    <xf numFmtId="0" fontId="0" fillId="7" borderId="15" xfId="0" applyFill="1" applyBorder="1" applyAlignment="1">
      <alignment horizontal="center" wrapText="1"/>
    </xf>
    <xf numFmtId="0" fontId="0" fillId="7" borderId="9" xfId="0" applyFill="1" applyBorder="1" applyAlignment="1">
      <alignment horizontal="center"/>
    </xf>
    <xf numFmtId="0" fontId="0" fillId="7" borderId="10" xfId="0" applyFill="1" applyBorder="1" applyAlignment="1">
      <alignment horizontal="center"/>
    </xf>
    <xf numFmtId="0" fontId="0" fillId="0" borderId="0" xfId="0" applyAlignment="1" applyProtection="1">
      <alignment wrapText="1"/>
      <protection locked="0"/>
    </xf>
    <xf numFmtId="0" fontId="0" fillId="0" borderId="0" xfId="0" applyProtection="1"/>
    <xf numFmtId="0" fontId="0" fillId="2" borderId="2" xfId="0" applyFill="1" applyBorder="1" applyAlignment="1" applyProtection="1">
      <alignment horizontal="left"/>
    </xf>
    <xf numFmtId="0" fontId="0" fillId="10" borderId="3" xfId="0" applyFill="1" applyBorder="1" applyAlignment="1">
      <alignment wrapText="1"/>
    </xf>
    <xf numFmtId="0" fontId="0" fillId="2" borderId="3" xfId="0" applyFill="1" applyBorder="1" applyAlignment="1">
      <alignment wrapText="1"/>
    </xf>
    <xf numFmtId="0" fontId="0" fillId="2" borderId="3" xfId="0" applyFill="1" applyBorder="1" applyAlignment="1">
      <alignment horizontal="left"/>
    </xf>
    <xf numFmtId="0" fontId="0" fillId="9" borderId="3" xfId="0" applyFill="1" applyBorder="1" applyAlignment="1">
      <alignment wrapText="1"/>
    </xf>
    <xf numFmtId="0" fontId="0" fillId="11" borderId="3" xfId="0" applyFill="1" applyBorder="1" applyAlignment="1">
      <alignment wrapText="1"/>
    </xf>
    <xf numFmtId="0" fontId="0" fillId="12" borderId="3" xfId="0" applyFill="1" applyBorder="1" applyAlignment="1">
      <alignment wrapText="1"/>
    </xf>
    <xf numFmtId="0" fontId="0" fillId="8" borderId="3" xfId="0" applyFill="1" applyBorder="1" applyAlignment="1">
      <alignment wrapText="1"/>
    </xf>
    <xf numFmtId="0" fontId="0" fillId="13" borderId="3" xfId="0" applyFill="1" applyBorder="1" applyAlignment="1">
      <alignment wrapText="1"/>
    </xf>
    <xf numFmtId="0" fontId="0" fillId="14" borderId="3" xfId="0" applyFill="1" applyBorder="1" applyAlignment="1">
      <alignment wrapText="1"/>
    </xf>
    <xf numFmtId="0" fontId="0" fillId="2" borderId="3" xfId="0" applyFill="1" applyBorder="1" applyAlignment="1">
      <alignment horizontal="left" wrapText="1"/>
    </xf>
    <xf numFmtId="0" fontId="2" fillId="0" borderId="1" xfId="0" applyFont="1" applyBorder="1" applyAlignment="1" applyProtection="1">
      <alignment horizontal="left"/>
      <protection locked="0"/>
    </xf>
    <xf numFmtId="0" fontId="0" fillId="0" borderId="0" xfId="0" applyNumberFormat="1" applyAlignment="1">
      <alignment horizontal="left"/>
    </xf>
    <xf numFmtId="0" fontId="0" fillId="0" borderId="0" xfId="0"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3" xfId="0" applyBorder="1" applyAlignment="1">
      <alignment horizontal="left"/>
    </xf>
    <xf numFmtId="0" fontId="0" fillId="0" borderId="3" xfId="0" applyBorder="1" applyAlignment="1">
      <alignment horizontal="left" wrapText="1"/>
    </xf>
    <xf numFmtId="0" fontId="0" fillId="2" borderId="9" xfId="0" applyFill="1" applyBorder="1" applyAlignment="1">
      <alignment horizontal="left"/>
    </xf>
    <xf numFmtId="0" fontId="0" fillId="2" borderId="2" xfId="0" applyFill="1" applyBorder="1" applyAlignment="1"/>
    <xf numFmtId="0" fontId="0" fillId="2" borderId="11" xfId="0" applyFill="1" applyBorder="1" applyAlignment="1"/>
    <xf numFmtId="0" fontId="0" fillId="0" borderId="3" xfId="0" applyBorder="1" applyAlignment="1">
      <alignment wrapText="1"/>
    </xf>
  </cellXfs>
  <cellStyles count="2">
    <cellStyle name="Standard" xfId="0" builtinId="0"/>
    <cellStyle name="Standard 2" xfId="1"/>
  </cellStyles>
  <dxfs count="9">
    <dxf>
      <fill>
        <patternFill>
          <bgColor rgb="FF99FF33"/>
        </patternFill>
      </fill>
    </dxf>
    <dxf>
      <fill>
        <patternFill>
          <bgColor rgb="FFFF0000"/>
        </patternFill>
      </fill>
    </dxf>
    <dxf>
      <fill>
        <patternFill>
          <bgColor rgb="FF99FF33"/>
        </patternFill>
      </fill>
    </dxf>
    <dxf>
      <fill>
        <patternFill>
          <bgColor rgb="FFFFFF00"/>
        </patternFill>
      </fill>
    </dxf>
    <dxf>
      <fill>
        <patternFill>
          <bgColor rgb="FFFFFFCC"/>
        </patternFill>
      </fill>
    </dxf>
    <dxf>
      <fill>
        <patternFill>
          <bgColor rgb="FFFFC000"/>
        </patternFill>
      </fill>
    </dxf>
    <dxf>
      <fill>
        <patternFill>
          <bgColor rgb="FF99FFCC"/>
        </patternFill>
      </fill>
    </dxf>
    <dxf>
      <fill>
        <patternFill>
          <bgColor rgb="FF99FF33"/>
        </patternFill>
      </fill>
    </dxf>
    <dxf>
      <fill>
        <patternFill>
          <bgColor rgb="FF00B050"/>
        </patternFill>
      </fill>
    </dxf>
  </dxfs>
  <tableStyles count="0" defaultTableStyle="TableStyleMedium2" defaultPivotStyle="PivotStyleLight16"/>
  <colors>
    <mruColors>
      <color rgb="FFFFFFCC"/>
      <color rgb="FF99FFCC"/>
      <color rgb="FF99FF33"/>
      <color rgb="FF66FF33"/>
      <color rgb="FF99FF66"/>
      <color rgb="FF90F52B"/>
      <color rgb="FFCBE4E7"/>
      <color rgb="FFDBE5CD"/>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21"/>
  <sheetViews>
    <sheetView topLeftCell="M1" workbookViewId="0">
      <selection activeCell="T6" sqref="T6:T8"/>
    </sheetView>
  </sheetViews>
  <sheetFormatPr baseColWidth="10" defaultRowHeight="14.4" x14ac:dyDescent="0.3"/>
  <cols>
    <col min="1" max="1" width="10.5546875" customWidth="1"/>
    <col min="2" max="2" width="32.77734375" customWidth="1"/>
    <col min="4" max="4" width="5" customWidth="1"/>
    <col min="5" max="5" width="55.44140625" customWidth="1"/>
    <col min="7" max="7" width="22.109375" customWidth="1"/>
    <col min="9" max="9" width="69.109375" customWidth="1"/>
    <col min="11" max="11" width="42.109375" customWidth="1"/>
    <col min="12" max="12" width="135.88671875" customWidth="1"/>
    <col min="14" max="14" width="23.109375" customWidth="1"/>
  </cols>
  <sheetData>
    <row r="1" spans="1:20" ht="18" x14ac:dyDescent="0.35">
      <c r="A1" s="1" t="s">
        <v>55</v>
      </c>
      <c r="B1" s="1"/>
    </row>
    <row r="2" spans="1:20" s="3" customFormat="1" x14ac:dyDescent="0.3">
      <c r="A2" s="3" t="s">
        <v>56</v>
      </c>
    </row>
    <row r="4" spans="1:20" x14ac:dyDescent="0.3">
      <c r="A4" s="4" t="s">
        <v>60</v>
      </c>
      <c r="B4" s="4"/>
      <c r="D4" s="4" t="s">
        <v>50</v>
      </c>
      <c r="E4" s="4"/>
      <c r="G4" s="4" t="s">
        <v>51</v>
      </c>
      <c r="I4" s="4" t="s">
        <v>61</v>
      </c>
      <c r="K4" s="4" t="s">
        <v>85</v>
      </c>
      <c r="L4" s="4"/>
      <c r="N4" s="36" t="s">
        <v>107</v>
      </c>
      <c r="P4" t="s">
        <v>113</v>
      </c>
      <c r="T4" t="s">
        <v>128</v>
      </c>
    </row>
    <row r="6" spans="1:20" x14ac:dyDescent="0.3">
      <c r="A6" s="54">
        <v>7</v>
      </c>
      <c r="B6" s="2" t="s">
        <v>42</v>
      </c>
      <c r="D6" t="s">
        <v>76</v>
      </c>
      <c r="E6" t="s">
        <v>72</v>
      </c>
      <c r="G6" t="s">
        <v>52</v>
      </c>
      <c r="I6" t="s">
        <v>95</v>
      </c>
      <c r="K6" t="s">
        <v>88</v>
      </c>
      <c r="L6" t="s">
        <v>94</v>
      </c>
      <c r="N6" t="s">
        <v>108</v>
      </c>
      <c r="P6" t="s">
        <v>112</v>
      </c>
      <c r="T6" t="s">
        <v>65</v>
      </c>
    </row>
    <row r="7" spans="1:20" x14ac:dyDescent="0.3">
      <c r="A7" s="54">
        <v>5</v>
      </c>
      <c r="B7" s="2" t="s">
        <v>43</v>
      </c>
      <c r="D7" t="s">
        <v>77</v>
      </c>
      <c r="E7" t="s">
        <v>73</v>
      </c>
      <c r="G7" t="s">
        <v>53</v>
      </c>
      <c r="I7" t="s">
        <v>86</v>
      </c>
      <c r="K7" t="s">
        <v>131</v>
      </c>
      <c r="L7" t="s">
        <v>93</v>
      </c>
      <c r="N7" t="s">
        <v>109</v>
      </c>
      <c r="P7" t="s">
        <v>114</v>
      </c>
      <c r="T7" t="s">
        <v>129</v>
      </c>
    </row>
    <row r="8" spans="1:20" x14ac:dyDescent="0.3">
      <c r="A8" s="54"/>
      <c r="B8" s="2"/>
      <c r="D8" t="s">
        <v>78</v>
      </c>
      <c r="E8" t="s">
        <v>74</v>
      </c>
      <c r="G8" t="s">
        <v>54</v>
      </c>
      <c r="I8" t="s">
        <v>87</v>
      </c>
      <c r="K8" t="s">
        <v>89</v>
      </c>
      <c r="L8" t="s">
        <v>92</v>
      </c>
      <c r="N8" t="s">
        <v>110</v>
      </c>
      <c r="T8" t="s">
        <v>103</v>
      </c>
    </row>
    <row r="9" spans="1:20" x14ac:dyDescent="0.3">
      <c r="A9" s="54" t="s">
        <v>68</v>
      </c>
      <c r="B9" s="2" t="s">
        <v>57</v>
      </c>
      <c r="D9" t="s">
        <v>79</v>
      </c>
      <c r="E9" t="s">
        <v>75</v>
      </c>
      <c r="K9" t="s">
        <v>90</v>
      </c>
      <c r="L9" t="s">
        <v>91</v>
      </c>
      <c r="N9" t="s">
        <v>111</v>
      </c>
    </row>
    <row r="10" spans="1:20" x14ac:dyDescent="0.3">
      <c r="A10" s="54" t="s">
        <v>99</v>
      </c>
      <c r="B10" s="2" t="s">
        <v>96</v>
      </c>
    </row>
    <row r="11" spans="1:20" x14ac:dyDescent="0.3">
      <c r="A11" s="54">
        <v>1</v>
      </c>
      <c r="B11" s="2" t="s">
        <v>97</v>
      </c>
    </row>
    <row r="14" spans="1:20" x14ac:dyDescent="0.3">
      <c r="A14" s="4" t="s">
        <v>70</v>
      </c>
      <c r="B14" s="4"/>
    </row>
    <row r="16" spans="1:20" x14ac:dyDescent="0.3">
      <c r="A16" t="s">
        <v>80</v>
      </c>
      <c r="B16" t="s">
        <v>71</v>
      </c>
    </row>
    <row r="17" spans="1:2" x14ac:dyDescent="0.3">
      <c r="A17" t="s">
        <v>81</v>
      </c>
      <c r="B17" t="s">
        <v>82</v>
      </c>
    </row>
    <row r="18" spans="1:2" x14ac:dyDescent="0.3">
      <c r="A18" t="s">
        <v>83</v>
      </c>
      <c r="B18" t="s">
        <v>84</v>
      </c>
    </row>
    <row r="20" spans="1:2" x14ac:dyDescent="0.3">
      <c r="A20" t="s">
        <v>40</v>
      </c>
    </row>
    <row r="21" spans="1:2" x14ac:dyDescent="0.3">
      <c r="A21" t="s">
        <v>49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C32"/>
  <sheetViews>
    <sheetView tabSelected="1" workbookViewId="0">
      <selection activeCell="B1" sqref="B1"/>
    </sheetView>
  </sheetViews>
  <sheetFormatPr baseColWidth="10" defaultRowHeight="14.4" x14ac:dyDescent="0.3"/>
  <cols>
    <col min="1" max="1" width="44" style="6" customWidth="1"/>
    <col min="2" max="2" width="67.109375" style="6" customWidth="1"/>
    <col min="3" max="3" width="48.6640625" style="6" customWidth="1"/>
    <col min="4" max="16384" width="11.5546875" style="6"/>
  </cols>
  <sheetData>
    <row r="1" spans="1:3" ht="18" x14ac:dyDescent="0.35">
      <c r="A1" s="5" t="s">
        <v>58</v>
      </c>
      <c r="B1" s="53"/>
    </row>
    <row r="2" spans="1:3" x14ac:dyDescent="0.3">
      <c r="A2" s="7" t="s">
        <v>62</v>
      </c>
    </row>
    <row r="3" spans="1:3" x14ac:dyDescent="0.3">
      <c r="A3" s="6" t="s">
        <v>124</v>
      </c>
      <c r="B3" s="26" t="str">
        <f>IF(Beginn="","",Beginn)</f>
        <v/>
      </c>
    </row>
    <row r="4" spans="1:3" x14ac:dyDescent="0.3">
      <c r="A4" s="6" t="s">
        <v>163</v>
      </c>
      <c r="B4" s="22"/>
      <c r="C4" s="8"/>
    </row>
    <row r="5" spans="1:3" x14ac:dyDescent="0.3">
      <c r="A5" s="6" t="s">
        <v>164</v>
      </c>
      <c r="B5" s="23"/>
      <c r="C5" s="8"/>
    </row>
    <row r="6" spans="1:3" x14ac:dyDescent="0.3">
      <c r="A6" s="6" t="s">
        <v>85</v>
      </c>
      <c r="B6" s="24"/>
      <c r="C6" s="8"/>
    </row>
    <row r="7" spans="1:3" x14ac:dyDescent="0.3">
      <c r="A7" s="6" t="s">
        <v>115</v>
      </c>
      <c r="B7" s="25"/>
      <c r="C7" s="8"/>
    </row>
    <row r="8" spans="1:3" x14ac:dyDescent="0.3">
      <c r="A8" s="6" t="s">
        <v>61</v>
      </c>
      <c r="B8" s="26"/>
      <c r="C8" s="8"/>
    </row>
    <row r="9" spans="1:3" x14ac:dyDescent="0.3">
      <c r="A9" s="6" t="s">
        <v>107</v>
      </c>
      <c r="B9" s="26"/>
      <c r="C9" s="8"/>
    </row>
    <row r="10" spans="1:3" x14ac:dyDescent="0.3">
      <c r="A10" s="6" t="s">
        <v>106</v>
      </c>
      <c r="B10" s="26"/>
      <c r="C10" s="8"/>
    </row>
    <row r="11" spans="1:3" x14ac:dyDescent="0.3">
      <c r="A11" s="6" t="s">
        <v>126</v>
      </c>
      <c r="B11" s="26"/>
      <c r="C11" s="8"/>
    </row>
    <row r="12" spans="1:3" x14ac:dyDescent="0.3">
      <c r="A12" s="6" t="s">
        <v>127</v>
      </c>
      <c r="B12" s="26" t="s">
        <v>49</v>
      </c>
      <c r="C12" s="8"/>
    </row>
    <row r="13" spans="1:3" x14ac:dyDescent="0.3">
      <c r="A13" s="6" t="s">
        <v>46</v>
      </c>
      <c r="B13" s="26"/>
      <c r="C13" s="8"/>
    </row>
    <row r="14" spans="1:3" x14ac:dyDescent="0.3">
      <c r="A14" s="6" t="s">
        <v>47</v>
      </c>
      <c r="B14" s="26"/>
      <c r="C14" s="8"/>
    </row>
    <row r="15" spans="1:3" x14ac:dyDescent="0.3">
      <c r="A15" s="6" t="s">
        <v>48</v>
      </c>
      <c r="B15" s="26"/>
      <c r="C15" s="8"/>
    </row>
    <row r="16" spans="1:3" x14ac:dyDescent="0.3">
      <c r="A16" s="6" t="s">
        <v>130</v>
      </c>
      <c r="B16" s="26"/>
      <c r="C16" s="8"/>
    </row>
    <row r="17" spans="1:3" x14ac:dyDescent="0.3">
      <c r="A17" s="6" t="s">
        <v>116</v>
      </c>
      <c r="B17" s="29">
        <f>B7/365</f>
        <v>0</v>
      </c>
      <c r="C17" s="8"/>
    </row>
    <row r="18" spans="1:3" x14ac:dyDescent="0.3">
      <c r="A18" s="6" t="s">
        <v>117</v>
      </c>
      <c r="B18" s="30">
        <f>IF(Q=0,0,IF(Q&lt;10,1,IF(Q&lt;=1000,4,4+(ROUNDUP((Q-1000),-3)/1000)*3)))</f>
        <v>0</v>
      </c>
      <c r="C18" s="8"/>
    </row>
    <row r="19" spans="1:3" x14ac:dyDescent="0.3">
      <c r="A19" s="9" t="s">
        <v>118</v>
      </c>
      <c r="B19" s="24">
        <f>B18</f>
        <v>0</v>
      </c>
      <c r="C19" s="8"/>
    </row>
    <row r="20" spans="1:3" x14ac:dyDescent="0.3">
      <c r="A20" s="9" t="s">
        <v>119</v>
      </c>
      <c r="B20" s="30">
        <f>IF(Q=0,0,IF(Q&lt;10,1/3,IF(Q&lt;=1000,1,IF(Q&lt;=5500,2,IF(Q&lt;=10000,3,IF(Q&lt;=100000,3+ROUNDUP((Q-10000),-4)/10000,12+(ROUNDUP((Q-100000)/25000,0))*1))))))</f>
        <v>0</v>
      </c>
      <c r="C20" s="8"/>
    </row>
    <row r="21" spans="1:3" x14ac:dyDescent="0.3">
      <c r="A21" s="9" t="s">
        <v>120</v>
      </c>
      <c r="B21" s="27">
        <f>B20</f>
        <v>0</v>
      </c>
      <c r="C21" s="8"/>
    </row>
    <row r="22" spans="1:3" x14ac:dyDescent="0.3">
      <c r="A22" s="35" t="s">
        <v>159</v>
      </c>
      <c r="B22" s="26" t="s">
        <v>49</v>
      </c>
      <c r="C22" s="8"/>
    </row>
    <row r="23" spans="1:3" x14ac:dyDescent="0.3">
      <c r="A23" s="9" t="s">
        <v>136</v>
      </c>
      <c r="B23" s="42" t="b">
        <f>AND(Beginn&lt;&gt;"",Ende&lt;&gt;"",B6&lt;&gt;"",B7&lt;&gt;"",Flockung2&lt;&gt;"",Oberflächenwasser&lt;&gt;"",Chlorung&lt;&gt;"",Abfüllung&lt;&gt;"",B13&lt;&gt;"",B14&lt;&gt;"",B15&lt;&gt;"",pH_WW&lt;&gt;"",B22&lt;&gt;"")</f>
        <v>0</v>
      </c>
    </row>
    <row r="24" spans="1:3" x14ac:dyDescent="0.3">
      <c r="A24" s="40"/>
      <c r="B24" s="41"/>
    </row>
    <row r="25" spans="1:3" x14ac:dyDescent="0.3">
      <c r="A25" s="6" t="s">
        <v>59</v>
      </c>
      <c r="C25" s="8"/>
    </row>
    <row r="32" spans="1:3" x14ac:dyDescent="0.3">
      <c r="A32" s="6" t="s">
        <v>160</v>
      </c>
      <c r="B32" s="28" t="s">
        <v>121</v>
      </c>
    </row>
  </sheetData>
  <sheetProtection sheet="1" objects="1" scenarios="1"/>
  <dataValidations count="7">
    <dataValidation type="list" allowBlank="1" showInputMessage="1" showErrorMessage="1" errorTitle="Abweichung von Dropdownliste!" error="Bitte wählen Sie einen gültigen Eintrag aus!" promptTitle="Bitte aus Dropdown auswählen!" prompt="Abhängig von Vorhandensein und Art einer Flockung müssen die Parameter Eisen und Aluminium unterschiedlich häufig untersucht werden." sqref="B9">
      <formula1>Flockung</formula1>
    </dataValidation>
    <dataValidation type="list" allowBlank="1" showInputMessage="1" showErrorMessage="1" errorTitle="Abweichung von Dropdownliste!" error="Bitte wählen Sie einen zulässigen Eintrag aus!" promptTitle="Bitte aus Dropdown auswählen!" prompt="Wenn Oberflächenwassereinfluss vorhanden ist, muss der Parameter Clostridium Perfringens untersucht werden." sqref="B10">
      <formula1>ja_nein</formula1>
    </dataValidation>
    <dataValidation type="list" allowBlank="1" showInputMessage="1" showErrorMessage="1" errorTitle="Abweichung von Dropdownliste!" error="Bitte wählen Sie einen zulässigen Eintrag aus" promptTitle="Bitte aus Dropdown auswählen!" prompt="Erfolgt der Nachweis der Einhaltung des Grenzwertes für den Parameter durch Analyse oder rechnerisch?_x000a_Weitere Informationen im Kommentar." sqref="B13:B15">
      <formula1>Monomere</formula1>
    </dataValidation>
    <dataValidation type="list" allowBlank="1" showInputMessage="1" showErrorMessage="1" errorTitle="Abweichung von Dropdownliste!" error="Bitte wählen Sie einen zulässigen Eintrag aus!" promptTitle="Bitte aus dropdown auswählen!" sqref="B22">
      <formula1>ja_nein</formula1>
    </dataValidation>
    <dataValidation type="list" allowBlank="1" showInputMessage="1" showErrorMessage="1" errorTitle="Abweichung von Dropdownliste!" error="Bitte wählen Sie einen zulässigen Eintrag aus!" promptTitle="Bitte aus Dropdown auswählen!" prompt="Wird eine Desinfektion mit Chlor oder Hypochloriten betrieben, muss der Parameter THM untersucht werden." sqref="B11">
      <formula1>ja_nein</formula1>
    </dataValidation>
    <dataValidation type="list" allowBlank="1" showInputMessage="1" showErrorMessage="1" errorTitle="Abweichung von Dropdownliste!" error="Bitte wählen Sie einen zulässigen Eintrag aus!" promptTitle="Bitte aus Dropdown auswählen!" prompt="Ist die WVA zur Abfüllung von Trinkwasser und dessen Abgabe in verschlossenen Behältnissen vorgesehen, muss der Parameter P. aeruginosa untersucht werden." sqref="B12">
      <formula1>ja_nein</formula1>
    </dataValidation>
    <dataValidation type="list" allowBlank="1" showInputMessage="1" showErrorMessage="1" errorTitle="Abweichung von Dropdownliste!" error="Bitte wählen Sie einen zulässigen Eintrag aus!" promptTitle="Bitte aus Dropdown auswählen!" prompt="Ist der pH-Wert am Ausgang des Wasserwerks immer größer oder gleich 7,7 muss der Parameter Calcitlösekapazität nicht ermittelt werden." sqref="B16">
      <formula1>ja_nein</formula1>
    </dataValidation>
  </dataValidations>
  <pageMargins left="0.7" right="0.7" top="0.78740157499999996" bottom="0.78740157499999996" header="0.3" footer="0.3"/>
  <pageSetup paperSize="9" fitToHeight="0" orientation="landscape" r:id="rId1"/>
  <ignoredErrors>
    <ignoredError sqref="B21 B19" unlockedFormula="1"/>
  </ignoredErrors>
  <legacy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bweichung von Dropdownliste!" error="Abweichende Eingaben sind möglich, sollten aber gut begründet sein.">
          <x14:formula1>
            <xm:f>Listen!$I$6:$I$8</xm:f>
          </x14:formula1>
          <xm:sqref>B8</xm:sqref>
        </x14:dataValidation>
        <x14:dataValidation type="list" allowBlank="1" showInputMessage="1" showErrorMessage="1" promptTitle="Bitte aus Dropdown auswählen!" prompt="_x000a__x000a__x000a_">
          <x14:formula1>
            <xm:f>Listen!$K$6:$K$9</xm:f>
          </x14:formula1>
          <xm:sqref>B6</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A2:J2"/>
    <mergeCell ref="B58:H58"/>
    <mergeCell ref="B59:H59"/>
    <mergeCell ref="I59:J59"/>
    <mergeCell ref="B60:H60"/>
    <mergeCell ref="I60:J60"/>
    <mergeCell ref="B64:H64"/>
    <mergeCell ref="I64:J64"/>
    <mergeCell ref="B65:H65"/>
    <mergeCell ref="I65:J65"/>
    <mergeCell ref="B61:H61"/>
    <mergeCell ref="I61:J61"/>
    <mergeCell ref="B62:H62"/>
    <mergeCell ref="I62:J62"/>
    <mergeCell ref="B63:H63"/>
    <mergeCell ref="I63:J63"/>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A2:J2"/>
    <mergeCell ref="B58:H58"/>
    <mergeCell ref="B59:H59"/>
    <mergeCell ref="I59:J59"/>
    <mergeCell ref="B60:H60"/>
    <mergeCell ref="I60:J60"/>
    <mergeCell ref="B64:H64"/>
    <mergeCell ref="I64:J64"/>
    <mergeCell ref="B65:H65"/>
    <mergeCell ref="I65:J65"/>
    <mergeCell ref="B61:H61"/>
    <mergeCell ref="I61:J61"/>
    <mergeCell ref="B62:H62"/>
    <mergeCell ref="I62:J62"/>
    <mergeCell ref="B63:H63"/>
    <mergeCell ref="I63:J63"/>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A2:J2"/>
    <mergeCell ref="B58:H58"/>
    <mergeCell ref="B59:H59"/>
    <mergeCell ref="I59:J59"/>
    <mergeCell ref="B60:H60"/>
    <mergeCell ref="I60:J60"/>
    <mergeCell ref="B64:H64"/>
    <mergeCell ref="I64:J64"/>
    <mergeCell ref="B65:H65"/>
    <mergeCell ref="I65:J65"/>
    <mergeCell ref="B61:H61"/>
    <mergeCell ref="I61:J61"/>
    <mergeCell ref="B62:H62"/>
    <mergeCell ref="I62:J62"/>
    <mergeCell ref="B63:H63"/>
    <mergeCell ref="I63:J63"/>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10"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10" customWidth="1"/>
  </cols>
  <sheetData>
    <row r="1" spans="1:10" s="34" customFormat="1" ht="18" x14ac:dyDescent="0.35">
      <c r="A1" s="33" t="s">
        <v>102</v>
      </c>
      <c r="B1" s="11"/>
      <c r="C1" s="11"/>
      <c r="D1" s="11"/>
      <c r="E1" s="11"/>
      <c r="F1" s="11"/>
      <c r="G1" s="11"/>
      <c r="H1" s="11"/>
      <c r="I1" s="11"/>
      <c r="J1" s="34" t="str">
        <f>CONCATENATE('Allgemeine Angaben'!B5," ",'Allgemeine Angaben'!B1)</f>
        <v xml:space="preserve"> </v>
      </c>
    </row>
    <row r="2" spans="1:10" s="34" customFormat="1" ht="41.4" customHeight="1" x14ac:dyDescent="0.3">
      <c r="A2" s="56" t="s">
        <v>158</v>
      </c>
      <c r="B2" s="57"/>
      <c r="C2" s="57"/>
      <c r="D2" s="57"/>
      <c r="E2" s="57"/>
      <c r="F2" s="57"/>
      <c r="G2" s="57"/>
      <c r="H2" s="57"/>
      <c r="I2" s="57"/>
      <c r="J2" s="57"/>
    </row>
    <row r="3" spans="1:10" ht="15" thickBot="1" x14ac:dyDescent="0.35"/>
    <row r="4" spans="1:10" s="10"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f>SUM('WVA 1:WVA 30'!B5)</f>
        <v>0</v>
      </c>
      <c r="C5" s="20">
        <f>SUM('WVA 1:WVA 30'!C5)</f>
        <v>0</v>
      </c>
      <c r="D5" s="20">
        <f t="shared" ref="D5:D36" si="0">IFERROR(Ende-Beginn+1,0)*IF(AND(A5="Oxidierbarkeit",IFERROR(Gruppe_B-B4&lt;0,FALSE)),0,IF(A5="Oxidierbarkeit",Gruppe_B-B4,IF(AND(A5="Calcitlösekapazität",pH_WW="nein"),Gruppe_B,IF(A5="Calcitlösekapazität","0",IF(AND(A5="Pseudomonas aeruginosa",Abfüllung="ja"),Gruppe_A,IF(A5="Pseudomonas aeruginosa","0",IF(AND(A5="Trihalogenmethane",Chlorung="ja"),Gruppe_B,IF(A5="Trihalogenmethane","0",IF(AND(A5="Clostridium perfringens",Oberflächenwasser="ja"),Gruppe_A,IF(A5="Clostridium perfringens","0",_xlfn.IFNA(IF(VLOOKUP(A5,Monomere2,2,FALSE)="Untersuchung im Berichtszeitraum",Gruppe_B,"0"),IF(E5="A",Gruppe_A,IF(E5="B",Gruppe_B,IF(NOT(ISERROR(FIND(A5,Flockung2))),Gruppe_A,Gruppe_B))))))))))))))</f>
        <v>0</v>
      </c>
      <c r="E5" s="20" t="s">
        <v>69</v>
      </c>
      <c r="F5" s="20" t="s">
        <v>49</v>
      </c>
      <c r="G5" s="20" t="s">
        <v>49</v>
      </c>
      <c r="H5" s="38" t="s">
        <v>40</v>
      </c>
      <c r="I5" s="38" t="s">
        <v>49</v>
      </c>
      <c r="J5" s="12" t="s">
        <v>98</v>
      </c>
    </row>
    <row r="6" spans="1:10" ht="28.8" x14ac:dyDescent="0.3">
      <c r="A6" s="31" t="s">
        <v>46</v>
      </c>
      <c r="B6" s="20">
        <f>SUM('WVA 1:WVA 30'!B6)</f>
        <v>0</v>
      </c>
      <c r="C6" s="20">
        <f>SUM('WVA 1:WVA 30'!C6)</f>
        <v>0</v>
      </c>
      <c r="D6" s="20">
        <f t="shared" si="0"/>
        <v>0</v>
      </c>
      <c r="E6" s="20" t="s">
        <v>69</v>
      </c>
      <c r="F6" s="20" t="s">
        <v>49</v>
      </c>
      <c r="G6" s="20" t="s">
        <v>49</v>
      </c>
      <c r="H6" s="38" t="s">
        <v>40</v>
      </c>
      <c r="I6" s="38" t="s">
        <v>40</v>
      </c>
      <c r="J6" s="12" t="s">
        <v>98</v>
      </c>
    </row>
    <row r="7" spans="1:10" ht="28.8" x14ac:dyDescent="0.3">
      <c r="A7" s="31" t="s">
        <v>23</v>
      </c>
      <c r="B7" s="20">
        <f>SUM('WVA 1:WVA 30'!B7)</f>
        <v>0</v>
      </c>
      <c r="C7" s="20">
        <f>SUM('WVA 1:WVA 30'!C7)</f>
        <v>0</v>
      </c>
      <c r="D7" s="20">
        <f t="shared" si="0"/>
        <v>0</v>
      </c>
      <c r="E7" s="20" t="s">
        <v>67</v>
      </c>
      <c r="F7" s="20" t="s">
        <v>49</v>
      </c>
      <c r="G7" s="20" t="s">
        <v>49</v>
      </c>
      <c r="H7" s="38" t="s">
        <v>40</v>
      </c>
      <c r="I7" s="38" t="s">
        <v>49</v>
      </c>
      <c r="J7" s="12" t="s">
        <v>98</v>
      </c>
    </row>
    <row r="8" spans="1:10" ht="28.8" x14ac:dyDescent="0.3">
      <c r="A8" s="31" t="s">
        <v>24</v>
      </c>
      <c r="B8" s="20">
        <f>SUM('WVA 1:WVA 30'!B8)</f>
        <v>0</v>
      </c>
      <c r="C8" s="20">
        <f>SUM('WVA 1:WVA 30'!C8)</f>
        <v>0</v>
      </c>
      <c r="D8" s="20">
        <f t="shared" si="0"/>
        <v>0</v>
      </c>
      <c r="E8" s="20" t="s">
        <v>69</v>
      </c>
      <c r="F8" s="20" t="s">
        <v>49</v>
      </c>
      <c r="G8" s="20" t="s">
        <v>49</v>
      </c>
      <c r="H8" s="38" t="s">
        <v>40</v>
      </c>
      <c r="I8" s="38" t="s">
        <v>49</v>
      </c>
      <c r="J8" s="12" t="s">
        <v>98</v>
      </c>
    </row>
    <row r="9" spans="1:10" ht="28.8" x14ac:dyDescent="0.3">
      <c r="A9" s="31" t="s">
        <v>5</v>
      </c>
      <c r="B9" s="20">
        <f>SUM('WVA 1:WVA 30'!B9)</f>
        <v>0</v>
      </c>
      <c r="C9" s="20">
        <f>SUM('WVA 1:WVA 30'!C9)</f>
        <v>0</v>
      </c>
      <c r="D9" s="20">
        <f t="shared" si="0"/>
        <v>0</v>
      </c>
      <c r="E9" s="20" t="s">
        <v>69</v>
      </c>
      <c r="F9" s="20" t="s">
        <v>49</v>
      </c>
      <c r="G9" s="20" t="s">
        <v>49</v>
      </c>
      <c r="H9" s="38" t="s">
        <v>40</v>
      </c>
      <c r="I9" s="38" t="s">
        <v>49</v>
      </c>
      <c r="J9" s="12" t="s">
        <v>98</v>
      </c>
    </row>
    <row r="10" spans="1:10" ht="28.8" x14ac:dyDescent="0.3">
      <c r="A10" s="31" t="s">
        <v>7</v>
      </c>
      <c r="B10" s="20">
        <f>SUM('WVA 1:WVA 30'!B10)</f>
        <v>0</v>
      </c>
      <c r="C10" s="20">
        <f>SUM('WVA 1:WVA 30'!C10)</f>
        <v>0</v>
      </c>
      <c r="D10" s="20">
        <f t="shared" si="0"/>
        <v>0</v>
      </c>
      <c r="E10" s="20" t="s">
        <v>69</v>
      </c>
      <c r="F10" s="20" t="s">
        <v>49</v>
      </c>
      <c r="G10" s="20" t="s">
        <v>49</v>
      </c>
      <c r="H10" s="38" t="s">
        <v>40</v>
      </c>
      <c r="I10" s="38" t="s">
        <v>49</v>
      </c>
      <c r="J10" s="12" t="s">
        <v>98</v>
      </c>
    </row>
    <row r="11" spans="1:10" ht="28.8" x14ac:dyDescent="0.3">
      <c r="A11" s="31" t="s">
        <v>8</v>
      </c>
      <c r="B11" s="20">
        <f>SUM('WVA 1:WVA 30'!B11)</f>
        <v>0</v>
      </c>
      <c r="C11" s="20">
        <f>SUM('WVA 1:WVA 30'!C11)</f>
        <v>0</v>
      </c>
      <c r="D11" s="20">
        <f t="shared" si="0"/>
        <v>0</v>
      </c>
      <c r="E11" s="20" t="s">
        <v>69</v>
      </c>
      <c r="F11" s="20" t="s">
        <v>49</v>
      </c>
      <c r="G11" s="20" t="s">
        <v>49</v>
      </c>
      <c r="H11" s="38" t="s">
        <v>40</v>
      </c>
      <c r="I11" s="38" t="s">
        <v>49</v>
      </c>
      <c r="J11" s="12" t="s">
        <v>98</v>
      </c>
    </row>
    <row r="12" spans="1:10" ht="28.8" x14ac:dyDescent="0.3">
      <c r="A12" s="31" t="s">
        <v>64</v>
      </c>
      <c r="B12" s="20">
        <f>SUM('WVA 1:WVA 30'!B12)</f>
        <v>0</v>
      </c>
      <c r="C12" s="20">
        <f>SUM('WVA 1:WVA 30'!C12)</f>
        <v>0</v>
      </c>
      <c r="D12" s="20">
        <f t="shared" si="0"/>
        <v>0</v>
      </c>
      <c r="E12" s="20" t="s">
        <v>69</v>
      </c>
      <c r="F12" s="20" t="s">
        <v>49</v>
      </c>
      <c r="G12" s="20" t="s">
        <v>49</v>
      </c>
      <c r="H12" s="38" t="s">
        <v>40</v>
      </c>
      <c r="I12" s="38" t="s">
        <v>40</v>
      </c>
      <c r="J12" s="12" t="s">
        <v>98</v>
      </c>
    </row>
    <row r="13" spans="1:10" ht="28.8" x14ac:dyDescent="0.3">
      <c r="A13" s="31" t="s">
        <v>25</v>
      </c>
      <c r="B13" s="20">
        <f>SUM('WVA 1:WVA 30'!B13)</f>
        <v>0</v>
      </c>
      <c r="C13" s="20">
        <f>SUM('WVA 1:WVA 30'!C13)</f>
        <v>0</v>
      </c>
      <c r="D13" s="20">
        <f t="shared" si="0"/>
        <v>0</v>
      </c>
      <c r="E13" s="20" t="s">
        <v>69</v>
      </c>
      <c r="F13" s="20" t="s">
        <v>49</v>
      </c>
      <c r="G13" s="20" t="s">
        <v>49</v>
      </c>
      <c r="H13" s="38" t="s">
        <v>40</v>
      </c>
      <c r="I13" s="38" t="s">
        <v>49</v>
      </c>
      <c r="J13" s="12" t="s">
        <v>98</v>
      </c>
    </row>
    <row r="14" spans="1:10" ht="28.8" x14ac:dyDescent="0.3">
      <c r="A14" s="31" t="s">
        <v>10</v>
      </c>
      <c r="B14" s="20">
        <f>SUM('WVA 1:WVA 30'!B14)</f>
        <v>0</v>
      </c>
      <c r="C14" s="20">
        <f>SUM('WVA 1:WVA 30'!C14)</f>
        <v>0</v>
      </c>
      <c r="D14" s="20">
        <f t="shared" si="0"/>
        <v>0</v>
      </c>
      <c r="E14" s="20" t="s">
        <v>69</v>
      </c>
      <c r="F14" s="20" t="s">
        <v>49</v>
      </c>
      <c r="G14" s="20" t="s">
        <v>49</v>
      </c>
      <c r="H14" s="38" t="s">
        <v>40</v>
      </c>
      <c r="I14" s="38" t="s">
        <v>49</v>
      </c>
      <c r="J14" s="12" t="s">
        <v>98</v>
      </c>
    </row>
    <row r="15" spans="1:10" ht="28.8" x14ac:dyDescent="0.3">
      <c r="A15" s="31" t="s">
        <v>26</v>
      </c>
      <c r="B15" s="20">
        <f>SUM('WVA 1:WVA 30'!B15)</f>
        <v>0</v>
      </c>
      <c r="C15" s="20">
        <f>SUM('WVA 1:WVA 30'!C15)</f>
        <v>0</v>
      </c>
      <c r="D15" s="20">
        <f t="shared" si="0"/>
        <v>0</v>
      </c>
      <c r="E15" s="20" t="s">
        <v>68</v>
      </c>
      <c r="F15" s="20" t="s">
        <v>49</v>
      </c>
      <c r="G15" s="20" t="s">
        <v>49</v>
      </c>
      <c r="H15" s="38" t="s">
        <v>49</v>
      </c>
      <c r="I15" s="38" t="s">
        <v>40</v>
      </c>
      <c r="J15" s="12" t="s">
        <v>98</v>
      </c>
    </row>
    <row r="16" spans="1:10" ht="28.8" x14ac:dyDescent="0.3">
      <c r="A16" s="31" t="s">
        <v>12</v>
      </c>
      <c r="B16" s="20">
        <f>SUM('WVA 1:WVA 30'!B16)</f>
        <v>0</v>
      </c>
      <c r="C16" s="20">
        <f>SUM('WVA 1:WVA 30'!C16)</f>
        <v>0</v>
      </c>
      <c r="D16" s="20">
        <f t="shared" si="0"/>
        <v>0</v>
      </c>
      <c r="E16" s="20" t="s">
        <v>69</v>
      </c>
      <c r="F16" s="20" t="s">
        <v>49</v>
      </c>
      <c r="G16" s="20" t="s">
        <v>49</v>
      </c>
      <c r="H16" s="38" t="s">
        <v>40</v>
      </c>
      <c r="I16" s="38" t="s">
        <v>49</v>
      </c>
      <c r="J16" s="12" t="s">
        <v>98</v>
      </c>
    </row>
    <row r="17" spans="1:10" ht="28.8" x14ac:dyDescent="0.3">
      <c r="A17" s="31" t="s">
        <v>45</v>
      </c>
      <c r="B17" s="20">
        <f>SUM('WVA 1:WVA 30'!B17)</f>
        <v>0</v>
      </c>
      <c r="C17" s="20">
        <f>SUM('WVA 1:WVA 30'!C17)</f>
        <v>0</v>
      </c>
      <c r="D17" s="20">
        <f t="shared" si="0"/>
        <v>0</v>
      </c>
      <c r="E17" s="20" t="s">
        <v>68</v>
      </c>
      <c r="F17" s="20" t="s">
        <v>49</v>
      </c>
      <c r="G17" s="20" t="s">
        <v>49</v>
      </c>
      <c r="H17" s="38" t="s">
        <v>40</v>
      </c>
      <c r="I17" s="38" t="s">
        <v>49</v>
      </c>
      <c r="J17" s="12" t="s">
        <v>98</v>
      </c>
    </row>
    <row r="18" spans="1:10" ht="28.8" x14ac:dyDescent="0.3">
      <c r="A18" s="31" t="s">
        <v>14</v>
      </c>
      <c r="B18" s="20">
        <f>SUM('WVA 1:WVA 30'!B18)</f>
        <v>0</v>
      </c>
      <c r="C18" s="20">
        <f>SUM('WVA 1:WVA 30'!C18)</f>
        <v>0</v>
      </c>
      <c r="D18" s="20">
        <f t="shared" si="0"/>
        <v>0</v>
      </c>
      <c r="E18" s="20" t="s">
        <v>69</v>
      </c>
      <c r="F18" s="20" t="s">
        <v>49</v>
      </c>
      <c r="G18" s="20" t="s">
        <v>49</v>
      </c>
      <c r="H18" s="38" t="s">
        <v>40</v>
      </c>
      <c r="I18" s="38" t="s">
        <v>49</v>
      </c>
      <c r="J18" s="12" t="s">
        <v>98</v>
      </c>
    </row>
    <row r="19" spans="1:10" ht="28.8" x14ac:dyDescent="0.3">
      <c r="A19" s="31" t="s">
        <v>29</v>
      </c>
      <c r="B19" s="20">
        <f>SUM('WVA 1:WVA 30'!B19)</f>
        <v>0</v>
      </c>
      <c r="C19" s="20">
        <f>SUM('WVA 1:WVA 30'!C19)</f>
        <v>0</v>
      </c>
      <c r="D19" s="20">
        <f t="shared" si="0"/>
        <v>0</v>
      </c>
      <c r="E19" s="20" t="s">
        <v>69</v>
      </c>
      <c r="F19" s="20" t="s">
        <v>49</v>
      </c>
      <c r="G19" s="20" t="s">
        <v>49</v>
      </c>
      <c r="H19" s="38" t="s">
        <v>40</v>
      </c>
      <c r="I19" s="38" t="s">
        <v>49</v>
      </c>
      <c r="J19" s="12" t="s">
        <v>98</v>
      </c>
    </row>
    <row r="20" spans="1:10" ht="28.8" x14ac:dyDescent="0.3">
      <c r="A20" s="31" t="s">
        <v>33</v>
      </c>
      <c r="B20" s="20">
        <f>SUM('WVA 1:WVA 30'!B20)</f>
        <v>0</v>
      </c>
      <c r="C20" s="20">
        <f>SUM('WVA 1:WVA 30'!C20)</f>
        <v>0</v>
      </c>
      <c r="D20" s="20">
        <f t="shared" si="0"/>
        <v>0</v>
      </c>
      <c r="E20" s="20" t="s">
        <v>69</v>
      </c>
      <c r="F20" s="20" t="s">
        <v>49</v>
      </c>
      <c r="G20" s="20" t="s">
        <v>49</v>
      </c>
      <c r="H20" s="38" t="s">
        <v>40</v>
      </c>
      <c r="I20" s="38" t="s">
        <v>49</v>
      </c>
      <c r="J20" s="12" t="s">
        <v>98</v>
      </c>
    </row>
    <row r="21" spans="1:10" ht="28.8" x14ac:dyDescent="0.3">
      <c r="A21" s="31" t="s">
        <v>18</v>
      </c>
      <c r="B21" s="20">
        <f>SUM('WVA 1:WVA 30'!B21)</f>
        <v>0</v>
      </c>
      <c r="C21" s="20">
        <f>SUM('WVA 1:WVA 30'!C21)</f>
        <v>0</v>
      </c>
      <c r="D21" s="20">
        <f t="shared" si="0"/>
        <v>0</v>
      </c>
      <c r="E21" s="20" t="s">
        <v>69</v>
      </c>
      <c r="F21" s="20" t="s">
        <v>49</v>
      </c>
      <c r="G21" s="20" t="s">
        <v>49</v>
      </c>
      <c r="H21" s="38" t="s">
        <v>40</v>
      </c>
      <c r="I21" s="38" t="s">
        <v>49</v>
      </c>
      <c r="J21" s="12" t="s">
        <v>98</v>
      </c>
    </row>
    <row r="22" spans="1:10" ht="28.8" x14ac:dyDescent="0.3">
      <c r="A22" s="31" t="s">
        <v>137</v>
      </c>
      <c r="B22" s="20">
        <f>SUM('WVA 1:WVA 30'!B22)</f>
        <v>0</v>
      </c>
      <c r="C22" s="20">
        <f>SUM('WVA 1:WVA 30'!C22)</f>
        <v>0</v>
      </c>
      <c r="D22" s="20">
        <f t="shared" si="0"/>
        <v>0</v>
      </c>
      <c r="E22" s="20" t="s">
        <v>69</v>
      </c>
      <c r="F22" s="20" t="s">
        <v>49</v>
      </c>
      <c r="G22" s="20" t="s">
        <v>49</v>
      </c>
      <c r="H22" s="38" t="s">
        <v>49</v>
      </c>
      <c r="I22" s="38" t="s">
        <v>49</v>
      </c>
      <c r="J22" s="12" t="s">
        <v>98</v>
      </c>
    </row>
    <row r="23" spans="1:10" ht="28.8" x14ac:dyDescent="0.3">
      <c r="A23" s="31" t="s">
        <v>31</v>
      </c>
      <c r="B23" s="20">
        <f>SUM('WVA 1:WVA 30'!B23)</f>
        <v>0</v>
      </c>
      <c r="C23" s="20">
        <f>SUM('WVA 1:WVA 30'!C23)</f>
        <v>0</v>
      </c>
      <c r="D23" s="20">
        <f t="shared" si="0"/>
        <v>0</v>
      </c>
      <c r="E23" s="20" t="s">
        <v>69</v>
      </c>
      <c r="F23" s="20" t="s">
        <v>49</v>
      </c>
      <c r="G23" s="20" t="s">
        <v>49</v>
      </c>
      <c r="H23" s="38" t="s">
        <v>40</v>
      </c>
      <c r="I23" s="38" t="s">
        <v>40</v>
      </c>
      <c r="J23" s="12" t="s">
        <v>98</v>
      </c>
    </row>
    <row r="24" spans="1:10" ht="28.8" x14ac:dyDescent="0.3">
      <c r="A24" s="31" t="s">
        <v>132</v>
      </c>
      <c r="B24" s="20">
        <f>SUM('WVA 1:WVA 30'!B24)</f>
        <v>0</v>
      </c>
      <c r="C24" s="20">
        <f>SUM('WVA 1:WVA 30'!C24)</f>
        <v>0</v>
      </c>
      <c r="D24" s="20">
        <f t="shared" si="0"/>
        <v>0</v>
      </c>
      <c r="E24" s="20" t="s">
        <v>69</v>
      </c>
      <c r="F24" s="20" t="s">
        <v>49</v>
      </c>
      <c r="G24" s="20" t="s">
        <v>49</v>
      </c>
      <c r="H24" s="38" t="s">
        <v>40</v>
      </c>
      <c r="I24" s="38" t="s">
        <v>40</v>
      </c>
      <c r="J24" s="12" t="s">
        <v>98</v>
      </c>
    </row>
    <row r="25" spans="1:10" ht="28.8" x14ac:dyDescent="0.3">
      <c r="A25" s="31" t="s">
        <v>16</v>
      </c>
      <c r="B25" s="20">
        <f>SUM('WVA 1:WVA 30'!B25)</f>
        <v>0</v>
      </c>
      <c r="C25" s="20">
        <f>SUM('WVA 1:WVA 30'!C25)</f>
        <v>0</v>
      </c>
      <c r="D25" s="20">
        <f t="shared" si="0"/>
        <v>0</v>
      </c>
      <c r="E25" s="20" t="s">
        <v>69</v>
      </c>
      <c r="F25" s="20" t="s">
        <v>49</v>
      </c>
      <c r="G25" s="20" t="s">
        <v>49</v>
      </c>
      <c r="H25" s="38" t="s">
        <v>40</v>
      </c>
      <c r="I25" s="38" t="s">
        <v>49</v>
      </c>
      <c r="J25" s="12" t="s">
        <v>98</v>
      </c>
    </row>
    <row r="26" spans="1:10" ht="28.8" x14ac:dyDescent="0.3">
      <c r="A26" s="31" t="s">
        <v>21</v>
      </c>
      <c r="B26" s="20">
        <f>SUM('WVA 1:WVA 30'!B26)</f>
        <v>0</v>
      </c>
      <c r="C26" s="20">
        <f>SUM('WVA 1:WVA 30'!C26)</f>
        <v>0</v>
      </c>
      <c r="D26" s="20">
        <f t="shared" si="0"/>
        <v>0</v>
      </c>
      <c r="E26" s="20" t="s">
        <v>69</v>
      </c>
      <c r="F26" s="20" t="s">
        <v>49</v>
      </c>
      <c r="G26" s="20" t="s">
        <v>49</v>
      </c>
      <c r="H26" s="38" t="s">
        <v>40</v>
      </c>
      <c r="I26" s="38" t="s">
        <v>49</v>
      </c>
      <c r="J26" s="12" t="s">
        <v>98</v>
      </c>
    </row>
    <row r="27" spans="1:10" ht="28.8" x14ac:dyDescent="0.3">
      <c r="A27" s="31" t="s">
        <v>32</v>
      </c>
      <c r="B27" s="20">
        <f>SUM('WVA 1:WVA 30'!B27)</f>
        <v>0</v>
      </c>
      <c r="C27" s="20">
        <f>SUM('WVA 1:WVA 30'!C27)</f>
        <v>0</v>
      </c>
      <c r="D27" s="20">
        <f t="shared" si="0"/>
        <v>0</v>
      </c>
      <c r="E27" s="20" t="s">
        <v>69</v>
      </c>
      <c r="F27" s="20" t="s">
        <v>49</v>
      </c>
      <c r="G27" s="20" t="s">
        <v>49</v>
      </c>
      <c r="H27" s="38" t="s">
        <v>40</v>
      </c>
      <c r="I27" s="38" t="s">
        <v>49</v>
      </c>
      <c r="J27" s="12" t="s">
        <v>98</v>
      </c>
    </row>
    <row r="28" spans="1:10" ht="28.8" x14ac:dyDescent="0.3">
      <c r="A28" s="31" t="s">
        <v>22</v>
      </c>
      <c r="B28" s="20">
        <f>SUM('WVA 1:WVA 30'!B28)</f>
        <v>0</v>
      </c>
      <c r="C28" s="20">
        <f>SUM('WVA 1:WVA 30'!C28)</f>
        <v>0</v>
      </c>
      <c r="D28" s="20">
        <f t="shared" si="0"/>
        <v>0</v>
      </c>
      <c r="E28" s="20" t="s">
        <v>69</v>
      </c>
      <c r="F28" s="20" t="s">
        <v>49</v>
      </c>
      <c r="G28" s="20" t="s">
        <v>49</v>
      </c>
      <c r="H28" s="38" t="s">
        <v>40</v>
      </c>
      <c r="I28" s="38" t="s">
        <v>49</v>
      </c>
      <c r="J28" s="12" t="s">
        <v>98</v>
      </c>
    </row>
    <row r="29" spans="1:10" ht="28.8" x14ac:dyDescent="0.3">
      <c r="A29" s="31" t="s">
        <v>63</v>
      </c>
      <c r="B29" s="20">
        <f>SUM('WVA 1:WVA 30'!B29)</f>
        <v>0</v>
      </c>
      <c r="C29" s="20">
        <f>SUM('WVA 1:WVA 30'!C29)</f>
        <v>0</v>
      </c>
      <c r="D29" s="20">
        <f t="shared" si="0"/>
        <v>0</v>
      </c>
      <c r="E29" s="20" t="s">
        <v>69</v>
      </c>
      <c r="F29" s="20" t="s">
        <v>49</v>
      </c>
      <c r="G29" s="20" t="s">
        <v>49</v>
      </c>
      <c r="H29" s="38" t="s">
        <v>40</v>
      </c>
      <c r="I29" s="38" t="s">
        <v>49</v>
      </c>
      <c r="J29" s="12" t="s">
        <v>98</v>
      </c>
    </row>
    <row r="30" spans="1:10" ht="28.8" x14ac:dyDescent="0.3">
      <c r="A30" s="31" t="s">
        <v>138</v>
      </c>
      <c r="B30" s="20">
        <f>SUM('WVA 1:WVA 30'!B30)</f>
        <v>0</v>
      </c>
      <c r="C30" s="20">
        <f>SUM('WVA 1:WVA 30'!C30)</f>
        <v>0</v>
      </c>
      <c r="D30" s="20">
        <f t="shared" si="0"/>
        <v>0</v>
      </c>
      <c r="E30" s="20" t="s">
        <v>68</v>
      </c>
      <c r="F30" s="20" t="s">
        <v>49</v>
      </c>
      <c r="G30" s="20" t="s">
        <v>49</v>
      </c>
      <c r="H30" s="38" t="s">
        <v>40</v>
      </c>
      <c r="I30" s="38" t="s">
        <v>49</v>
      </c>
      <c r="J30" s="12" t="s">
        <v>98</v>
      </c>
    </row>
    <row r="31" spans="1:10" ht="43.2" x14ac:dyDescent="0.3">
      <c r="A31" s="31" t="s">
        <v>3</v>
      </c>
      <c r="B31" s="20">
        <f>SUM('WVA 1:WVA 30'!B31)</f>
        <v>0</v>
      </c>
      <c r="C31" s="20">
        <f>SUM('WVA 1:WVA 30'!C31)</f>
        <v>0</v>
      </c>
      <c r="D31" s="20">
        <f t="shared" si="0"/>
        <v>0</v>
      </c>
      <c r="E31" s="20" t="s">
        <v>69</v>
      </c>
      <c r="F31" s="20" t="s">
        <v>40</v>
      </c>
      <c r="G31" s="20" t="s">
        <v>49</v>
      </c>
      <c r="H31" s="38" t="s">
        <v>40</v>
      </c>
      <c r="I31" s="38" t="s">
        <v>49</v>
      </c>
      <c r="J31" s="13" t="s">
        <v>104</v>
      </c>
    </row>
    <row r="32" spans="1:10" ht="43.2" x14ac:dyDescent="0.3">
      <c r="A32" s="31" t="s">
        <v>4</v>
      </c>
      <c r="B32" s="20">
        <f>SUM('WVA 1:WVA 30'!B32)</f>
        <v>0</v>
      </c>
      <c r="C32" s="20">
        <f>SUM('WVA 1:WVA 30'!C32)</f>
        <v>0</v>
      </c>
      <c r="D32" s="20">
        <f t="shared" si="0"/>
        <v>0</v>
      </c>
      <c r="E32" s="20" t="s">
        <v>69</v>
      </c>
      <c r="F32" s="20" t="s">
        <v>40</v>
      </c>
      <c r="G32" s="20" t="s">
        <v>49</v>
      </c>
      <c r="H32" s="38" t="s">
        <v>40</v>
      </c>
      <c r="I32" s="38" t="s">
        <v>49</v>
      </c>
      <c r="J32" s="13" t="s">
        <v>104</v>
      </c>
    </row>
    <row r="33" spans="1:10" ht="43.2" x14ac:dyDescent="0.3">
      <c r="A33" s="31" t="s">
        <v>6</v>
      </c>
      <c r="B33" s="20">
        <f>SUM('WVA 1:WVA 30'!B33)</f>
        <v>0</v>
      </c>
      <c r="C33" s="20">
        <f>SUM('WVA 1:WVA 30'!C33)</f>
        <v>0</v>
      </c>
      <c r="D33" s="20">
        <f t="shared" si="0"/>
        <v>0</v>
      </c>
      <c r="E33" s="20" t="s">
        <v>69</v>
      </c>
      <c r="F33" s="20" t="s">
        <v>40</v>
      </c>
      <c r="G33" s="20" t="s">
        <v>49</v>
      </c>
      <c r="H33" s="38" t="s">
        <v>40</v>
      </c>
      <c r="I33" s="38" t="s">
        <v>49</v>
      </c>
      <c r="J33" s="13" t="s">
        <v>104</v>
      </c>
    </row>
    <row r="34" spans="1:10" ht="43.2" x14ac:dyDescent="0.3">
      <c r="A34" s="31" t="s">
        <v>9</v>
      </c>
      <c r="B34" s="20">
        <f>SUM('WVA 1:WVA 30'!B34)</f>
        <v>0</v>
      </c>
      <c r="C34" s="20">
        <f>SUM('WVA 1:WVA 30'!C34)</f>
        <v>0</v>
      </c>
      <c r="D34" s="20">
        <f t="shared" si="0"/>
        <v>0</v>
      </c>
      <c r="E34" s="20" t="s">
        <v>69</v>
      </c>
      <c r="F34" s="20" t="s">
        <v>40</v>
      </c>
      <c r="G34" s="20" t="s">
        <v>49</v>
      </c>
      <c r="H34" s="38" t="s">
        <v>40</v>
      </c>
      <c r="I34" s="38" t="s">
        <v>49</v>
      </c>
      <c r="J34" s="13" t="s">
        <v>104</v>
      </c>
    </row>
    <row r="35" spans="1:10" ht="43.2" x14ac:dyDescent="0.3">
      <c r="A35" s="31" t="s">
        <v>35</v>
      </c>
      <c r="B35" s="20">
        <f>SUM('WVA 1:WVA 30'!B35)</f>
        <v>0</v>
      </c>
      <c r="C35" s="20">
        <f>SUM('WVA 1:WVA 30'!C35)</f>
        <v>0</v>
      </c>
      <c r="D35" s="20">
        <f t="shared" si="0"/>
        <v>0</v>
      </c>
      <c r="E35" s="20" t="s">
        <v>68</v>
      </c>
      <c r="F35" s="20" t="s">
        <v>40</v>
      </c>
      <c r="G35" s="20" t="s">
        <v>49</v>
      </c>
      <c r="H35" s="38" t="s">
        <v>49</v>
      </c>
      <c r="I35" s="38" t="s">
        <v>49</v>
      </c>
      <c r="J35" s="13" t="s">
        <v>104</v>
      </c>
    </row>
    <row r="36" spans="1:10" ht="57.6" x14ac:dyDescent="0.3">
      <c r="A36" s="31" t="s">
        <v>28</v>
      </c>
      <c r="B36" s="20">
        <f>SUM('WVA 1:WVA 30'!B36)</f>
        <v>0</v>
      </c>
      <c r="C36" s="20">
        <f>SUM('WVA 1:WVA 30'!C36)</f>
        <v>0</v>
      </c>
      <c r="D36" s="20">
        <f t="shared" si="0"/>
        <v>0</v>
      </c>
      <c r="E36" s="20" t="s">
        <v>67</v>
      </c>
      <c r="F36" s="20" t="s">
        <v>40</v>
      </c>
      <c r="G36" s="20" t="s">
        <v>49</v>
      </c>
      <c r="H36" s="38" t="s">
        <v>40</v>
      </c>
      <c r="I36" s="38" t="s">
        <v>49</v>
      </c>
      <c r="J36" s="14" t="s">
        <v>157</v>
      </c>
    </row>
    <row r="37" spans="1:10" ht="43.2" x14ac:dyDescent="0.3">
      <c r="A37" s="31" t="s">
        <v>2</v>
      </c>
      <c r="B37" s="20">
        <f>SUM('WVA 1:WVA 30'!B37)</f>
        <v>0</v>
      </c>
      <c r="C37" s="20">
        <f>SUM('WVA 1:WVA 30'!C37)</f>
        <v>0</v>
      </c>
      <c r="D37" s="20">
        <f t="shared" ref="D37:D54" si="1">IFERROR(Ende-Beginn+1,0)*IF(AND(A37="Oxidierbarkeit",IFERROR(Gruppe_B-B36&lt;0,FALSE)),0,IF(A37="Oxidierbarkeit",Gruppe_B-B36,IF(AND(A37="Calcitlösekapazität",pH_WW="nein"),Gruppe_B,IF(A37="Calcitlösekapazität","0",IF(AND(A37="Pseudomonas aeruginosa",Abfüllung="ja"),Gruppe_A,IF(A37="Pseudomonas aeruginosa","0",IF(AND(A37="Trihalogenmethane",Chlorung="ja"),Gruppe_B,IF(A37="Trihalogenmethane","0",IF(AND(A37="Clostridium perfringens",Oberflächenwasser="ja"),Gruppe_A,IF(A37="Clostridium perfringens","0",_xlfn.IFNA(IF(VLOOKUP(A37,Monomere2,2,FALSE)="Untersuchung im Berichtszeitraum",Gruppe_B,"0"),IF(E37="A",Gruppe_A,IF(E37="B",Gruppe_B,IF(NOT(ISERROR(FIND(A37,Flockung2))),Gruppe_A,Gruppe_B))))))))))))))</f>
        <v>0</v>
      </c>
      <c r="E37" s="20" t="s">
        <v>68</v>
      </c>
      <c r="F37" s="20" t="s">
        <v>40</v>
      </c>
      <c r="G37" s="20" t="s">
        <v>49</v>
      </c>
      <c r="H37" s="38" t="s">
        <v>49</v>
      </c>
      <c r="I37" s="38" t="s">
        <v>40</v>
      </c>
      <c r="J37" s="13" t="s">
        <v>104</v>
      </c>
    </row>
    <row r="38" spans="1:10" ht="43.2" x14ac:dyDescent="0.3">
      <c r="A38" s="31" t="s">
        <v>47</v>
      </c>
      <c r="B38" s="20">
        <f>SUM('WVA 1:WVA 30'!B38)</f>
        <v>0</v>
      </c>
      <c r="C38" s="20">
        <f>SUM('WVA 1:WVA 30'!C38)</f>
        <v>0</v>
      </c>
      <c r="D38" s="20">
        <f t="shared" si="1"/>
        <v>0</v>
      </c>
      <c r="E38" s="20" t="s">
        <v>69</v>
      </c>
      <c r="F38" s="20" t="s">
        <v>40</v>
      </c>
      <c r="G38" s="20" t="s">
        <v>49</v>
      </c>
      <c r="H38" s="38" t="s">
        <v>40</v>
      </c>
      <c r="I38" s="38" t="s">
        <v>40</v>
      </c>
      <c r="J38" s="13" t="s">
        <v>104</v>
      </c>
    </row>
    <row r="39" spans="1:10" ht="43.2" x14ac:dyDescent="0.3">
      <c r="A39" s="31" t="s">
        <v>1</v>
      </c>
      <c r="B39" s="20">
        <f>SUM('WVA 1:WVA 30'!B39)</f>
        <v>0</v>
      </c>
      <c r="C39" s="20">
        <f>SUM('WVA 1:WVA 30'!C39)</f>
        <v>0</v>
      </c>
      <c r="D39" s="20">
        <f t="shared" si="1"/>
        <v>0</v>
      </c>
      <c r="E39" s="20" t="s">
        <v>68</v>
      </c>
      <c r="F39" s="20" t="s">
        <v>40</v>
      </c>
      <c r="G39" s="20" t="s">
        <v>49</v>
      </c>
      <c r="H39" s="38" t="s">
        <v>49</v>
      </c>
      <c r="I39" s="38" t="s">
        <v>49</v>
      </c>
      <c r="J39" s="13" t="s">
        <v>104</v>
      </c>
    </row>
    <row r="40" spans="1:10" ht="43.2" x14ac:dyDescent="0.3">
      <c r="A40" s="31" t="s">
        <v>27</v>
      </c>
      <c r="B40" s="20">
        <f>SUM('WVA 1:WVA 30'!B40)</f>
        <v>0</v>
      </c>
      <c r="C40" s="20">
        <f>SUM('WVA 1:WVA 30'!C40)</f>
        <v>0</v>
      </c>
      <c r="D40" s="20">
        <f t="shared" si="1"/>
        <v>0</v>
      </c>
      <c r="E40" s="20" t="s">
        <v>68</v>
      </c>
      <c r="F40" s="20" t="s">
        <v>40</v>
      </c>
      <c r="G40" s="20" t="s">
        <v>49</v>
      </c>
      <c r="H40" s="38" t="s">
        <v>49</v>
      </c>
      <c r="I40" s="38" t="s">
        <v>49</v>
      </c>
      <c r="J40" s="13" t="s">
        <v>104</v>
      </c>
    </row>
    <row r="41" spans="1:10" ht="43.2" x14ac:dyDescent="0.3">
      <c r="A41" s="31" t="s">
        <v>30</v>
      </c>
      <c r="B41" s="20">
        <f>SUM('WVA 1:WVA 30'!B41)</f>
        <v>0</v>
      </c>
      <c r="C41" s="20">
        <f>SUM('WVA 1:WVA 30'!C41)</f>
        <v>0</v>
      </c>
      <c r="D41" s="20">
        <f t="shared" si="1"/>
        <v>0</v>
      </c>
      <c r="E41" s="20" t="s">
        <v>68</v>
      </c>
      <c r="F41" s="20" t="s">
        <v>40</v>
      </c>
      <c r="G41" s="20" t="s">
        <v>49</v>
      </c>
      <c r="H41" s="38" t="s">
        <v>49</v>
      </c>
      <c r="I41" s="38" t="s">
        <v>49</v>
      </c>
      <c r="J41" s="13" t="s">
        <v>104</v>
      </c>
    </row>
    <row r="42" spans="1:10" ht="43.2" x14ac:dyDescent="0.3">
      <c r="A42" s="31" t="s">
        <v>34</v>
      </c>
      <c r="B42" s="20">
        <f>SUM('WVA 1:WVA 30'!B42)</f>
        <v>0</v>
      </c>
      <c r="C42" s="20">
        <f>SUM('WVA 1:WVA 30'!C42)</f>
        <v>0</v>
      </c>
      <c r="D42" s="20">
        <f t="shared" si="1"/>
        <v>0</v>
      </c>
      <c r="E42" s="20" t="s">
        <v>68</v>
      </c>
      <c r="F42" s="20" t="s">
        <v>40</v>
      </c>
      <c r="G42" s="20" t="s">
        <v>49</v>
      </c>
      <c r="H42" s="38" t="s">
        <v>49</v>
      </c>
      <c r="I42" s="38" t="s">
        <v>49</v>
      </c>
      <c r="J42" s="13" t="s">
        <v>104</v>
      </c>
    </row>
    <row r="43" spans="1:10" ht="43.2" x14ac:dyDescent="0.3">
      <c r="A43" s="31" t="s">
        <v>37</v>
      </c>
      <c r="B43" s="20">
        <f>SUM('WVA 1:WVA 30'!B43)</f>
        <v>0</v>
      </c>
      <c r="C43" s="20">
        <f>SUM('WVA 1:WVA 30'!C43)</f>
        <v>0</v>
      </c>
      <c r="D43" s="20">
        <f t="shared" si="1"/>
        <v>0</v>
      </c>
      <c r="E43" s="20" t="s">
        <v>68</v>
      </c>
      <c r="F43" s="20" t="s">
        <v>40</v>
      </c>
      <c r="G43" s="20" t="s">
        <v>49</v>
      </c>
      <c r="H43" s="38" t="s">
        <v>49</v>
      </c>
      <c r="I43" s="38" t="s">
        <v>49</v>
      </c>
      <c r="J43" s="13" t="s">
        <v>104</v>
      </c>
    </row>
    <row r="44" spans="1:10" ht="43.2" x14ac:dyDescent="0.3">
      <c r="A44" s="31" t="s">
        <v>44</v>
      </c>
      <c r="B44" s="20">
        <f>SUM('WVA 1:WVA 30'!B44)</f>
        <v>0</v>
      </c>
      <c r="C44" s="20">
        <f>SUM('WVA 1:WVA 30'!C44)</f>
        <v>0</v>
      </c>
      <c r="D44" s="20">
        <f t="shared" si="1"/>
        <v>0</v>
      </c>
      <c r="E44" s="20" t="s">
        <v>68</v>
      </c>
      <c r="F44" s="20" t="s">
        <v>40</v>
      </c>
      <c r="G44" s="20" t="s">
        <v>49</v>
      </c>
      <c r="H44" s="38" t="s">
        <v>49</v>
      </c>
      <c r="I44" s="38" t="s">
        <v>49</v>
      </c>
      <c r="J44" s="13" t="s">
        <v>104</v>
      </c>
    </row>
    <row r="45" spans="1:10" ht="43.2" x14ac:dyDescent="0.3">
      <c r="A45" s="31" t="s">
        <v>19</v>
      </c>
      <c r="B45" s="20">
        <f>SUM('WVA 1:WVA 30'!B45)</f>
        <v>0</v>
      </c>
      <c r="C45" s="20">
        <f>SUM('WVA 1:WVA 30'!C45)</f>
        <v>0</v>
      </c>
      <c r="D45" s="20">
        <f t="shared" si="1"/>
        <v>0</v>
      </c>
      <c r="E45" s="20" t="s">
        <v>69</v>
      </c>
      <c r="F45" s="20" t="s">
        <v>40</v>
      </c>
      <c r="G45" s="20" t="s">
        <v>49</v>
      </c>
      <c r="H45" s="38" t="s">
        <v>40</v>
      </c>
      <c r="I45" s="38" t="s">
        <v>49</v>
      </c>
      <c r="J45" s="13" t="s">
        <v>104</v>
      </c>
    </row>
    <row r="46" spans="1:10" ht="43.2" x14ac:dyDescent="0.3">
      <c r="A46" s="31" t="s">
        <v>38</v>
      </c>
      <c r="B46" s="20">
        <f>SUM('WVA 1:WVA 30'!B46)</f>
        <v>0</v>
      </c>
      <c r="C46" s="20">
        <f>SUM('WVA 1:WVA 30'!C46)</f>
        <v>0</v>
      </c>
      <c r="D46" s="20">
        <f t="shared" si="1"/>
        <v>0</v>
      </c>
      <c r="E46" s="20" t="s">
        <v>69</v>
      </c>
      <c r="F46" s="20" t="s">
        <v>40</v>
      </c>
      <c r="G46" s="20" t="s">
        <v>49</v>
      </c>
      <c r="H46" s="38" t="s">
        <v>40</v>
      </c>
      <c r="I46" s="38" t="s">
        <v>49</v>
      </c>
      <c r="J46" s="13" t="s">
        <v>104</v>
      </c>
    </row>
    <row r="47" spans="1:10" ht="43.2" x14ac:dyDescent="0.3">
      <c r="A47" s="31" t="s">
        <v>20</v>
      </c>
      <c r="B47" s="20">
        <f>SUM('WVA 1:WVA 30'!B47)</f>
        <v>0</v>
      </c>
      <c r="C47" s="20">
        <f>SUM('WVA 1:WVA 30'!C47)</f>
        <v>0</v>
      </c>
      <c r="D47" s="20">
        <f t="shared" si="1"/>
        <v>0</v>
      </c>
      <c r="E47" s="20" t="s">
        <v>69</v>
      </c>
      <c r="F47" s="20" t="s">
        <v>40</v>
      </c>
      <c r="G47" s="20" t="s">
        <v>49</v>
      </c>
      <c r="H47" s="38" t="s">
        <v>40</v>
      </c>
      <c r="I47" s="38" t="s">
        <v>49</v>
      </c>
      <c r="J47" s="13" t="s">
        <v>104</v>
      </c>
    </row>
    <row r="48" spans="1:10" ht="43.2" x14ac:dyDescent="0.3">
      <c r="A48" s="31" t="s">
        <v>41</v>
      </c>
      <c r="B48" s="20">
        <f>SUM('WVA 1:WVA 30'!B48)</f>
        <v>0</v>
      </c>
      <c r="C48" s="20">
        <f>SUM('WVA 1:WVA 30'!C48)</f>
        <v>0</v>
      </c>
      <c r="D48" s="20">
        <f t="shared" si="1"/>
        <v>0</v>
      </c>
      <c r="E48" s="20" t="s">
        <v>68</v>
      </c>
      <c r="F48" s="20" t="s">
        <v>40</v>
      </c>
      <c r="G48" s="20" t="s">
        <v>49</v>
      </c>
      <c r="H48" s="38" t="s">
        <v>49</v>
      </c>
      <c r="I48" s="38" t="s">
        <v>40</v>
      </c>
      <c r="J48" s="13" t="s">
        <v>104</v>
      </c>
    </row>
    <row r="49" spans="1:10" ht="43.2" x14ac:dyDescent="0.3">
      <c r="A49" s="31" t="s">
        <v>39</v>
      </c>
      <c r="B49" s="20">
        <f>SUM('WVA 1:WVA 30'!B49)</f>
        <v>0</v>
      </c>
      <c r="C49" s="20">
        <f>SUM('WVA 1:WVA 30'!C49)</f>
        <v>0</v>
      </c>
      <c r="D49" s="20">
        <f t="shared" si="1"/>
        <v>0</v>
      </c>
      <c r="E49" s="20" t="s">
        <v>69</v>
      </c>
      <c r="F49" s="20" t="s">
        <v>40</v>
      </c>
      <c r="G49" s="20" t="s">
        <v>49</v>
      </c>
      <c r="H49" s="38" t="s">
        <v>40</v>
      </c>
      <c r="I49" s="38" t="s">
        <v>40</v>
      </c>
      <c r="J49" s="14" t="s">
        <v>156</v>
      </c>
    </row>
    <row r="50" spans="1:10" ht="43.2" x14ac:dyDescent="0.3">
      <c r="A50" s="31" t="s">
        <v>36</v>
      </c>
      <c r="B50" s="20">
        <f>SUM('WVA 1:WVA 30'!B50)</f>
        <v>0</v>
      </c>
      <c r="C50" s="20">
        <f>SUM('WVA 1:WVA 30'!C50)</f>
        <v>0</v>
      </c>
      <c r="D50" s="20">
        <f t="shared" si="1"/>
        <v>0</v>
      </c>
      <c r="E50" s="20" t="s">
        <v>68</v>
      </c>
      <c r="F50" s="20" t="s">
        <v>40</v>
      </c>
      <c r="G50" s="20" t="s">
        <v>49</v>
      </c>
      <c r="H50" s="38" t="s">
        <v>49</v>
      </c>
      <c r="I50" s="38" t="s">
        <v>49</v>
      </c>
      <c r="J50" s="14" t="s">
        <v>156</v>
      </c>
    </row>
    <row r="51" spans="1:10" ht="43.2" x14ac:dyDescent="0.3">
      <c r="A51" s="31" t="s">
        <v>48</v>
      </c>
      <c r="B51" s="20">
        <f>SUM('WVA 1:WVA 30'!B51)</f>
        <v>0</v>
      </c>
      <c r="C51" s="20">
        <f>SUM('WVA 1:WVA 30'!C51)</f>
        <v>0</v>
      </c>
      <c r="D51" s="20">
        <f t="shared" si="1"/>
        <v>0</v>
      </c>
      <c r="E51" s="20" t="s">
        <v>69</v>
      </c>
      <c r="F51" s="20" t="s">
        <v>40</v>
      </c>
      <c r="G51" s="20" t="s">
        <v>49</v>
      </c>
      <c r="H51" s="38" t="s">
        <v>40</v>
      </c>
      <c r="I51" s="38" t="s">
        <v>40</v>
      </c>
      <c r="J51" s="13" t="s">
        <v>104</v>
      </c>
    </row>
    <row r="52" spans="1:10" ht="57.6" x14ac:dyDescent="0.3">
      <c r="A52" s="31" t="s">
        <v>15</v>
      </c>
      <c r="B52" s="20">
        <f>SUM('WVA 1:WVA 30'!B52)</f>
        <v>0</v>
      </c>
      <c r="C52" s="20">
        <f>SUM('WVA 1:WVA 30'!C52)</f>
        <v>0</v>
      </c>
      <c r="D52" s="20">
        <f t="shared" si="1"/>
        <v>0</v>
      </c>
      <c r="E52" s="20" t="s">
        <v>69</v>
      </c>
      <c r="F52" s="20" t="s">
        <v>40</v>
      </c>
      <c r="G52" s="20" t="s">
        <v>40</v>
      </c>
      <c r="H52" s="38" t="s">
        <v>40</v>
      </c>
      <c r="I52" s="38" t="s">
        <v>49</v>
      </c>
      <c r="J52" s="15" t="s">
        <v>105</v>
      </c>
    </row>
    <row r="53" spans="1:10" ht="57.6" x14ac:dyDescent="0.3">
      <c r="A53" s="31" t="s">
        <v>11</v>
      </c>
      <c r="B53" s="20">
        <f>SUM('WVA 1:WVA 30'!B53)</f>
        <v>0</v>
      </c>
      <c r="C53" s="20">
        <f>SUM('WVA 1:WVA 30'!C53)</f>
        <v>0</v>
      </c>
      <c r="D53" s="20">
        <f t="shared" si="1"/>
        <v>0</v>
      </c>
      <c r="E53" s="20" t="s">
        <v>69</v>
      </c>
      <c r="F53" s="20" t="s">
        <v>40</v>
      </c>
      <c r="G53" s="20" t="s">
        <v>40</v>
      </c>
      <c r="H53" s="38" t="s">
        <v>40</v>
      </c>
      <c r="I53" s="38" t="s">
        <v>49</v>
      </c>
      <c r="J53" s="15" t="s">
        <v>105</v>
      </c>
    </row>
    <row r="54" spans="1:10" ht="58.2" thickBot="1" x14ac:dyDescent="0.35">
      <c r="A54" s="32" t="s">
        <v>17</v>
      </c>
      <c r="B54" s="21">
        <f>SUM('WVA 1:WVA 30'!B54)</f>
        <v>0</v>
      </c>
      <c r="C54" s="21">
        <f>SUM('WVA 1:WVA 30'!C54)</f>
        <v>0</v>
      </c>
      <c r="D54" s="21">
        <f t="shared" si="1"/>
        <v>0</v>
      </c>
      <c r="E54" s="21" t="s">
        <v>69</v>
      </c>
      <c r="F54" s="21" t="s">
        <v>40</v>
      </c>
      <c r="G54" s="21" t="s">
        <v>40</v>
      </c>
      <c r="H54" s="39" t="s">
        <v>40</v>
      </c>
      <c r="I54" s="39" t="s">
        <v>49</v>
      </c>
      <c r="J54" s="16" t="s">
        <v>105</v>
      </c>
    </row>
    <row r="57" spans="1:10" x14ac:dyDescent="0.3">
      <c r="A57" s="10"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sheet="1" formatCells="0" formatColumns="0" formatRows="0" autoFilter="0"/>
  <autoFilter ref="A4:J54"/>
  <sortState ref="A4:K53">
    <sortCondition descending="1" ref="F4:F53"/>
    <sortCondition descending="1" ref="G4:G53"/>
    <sortCondition ref="A4:A53"/>
  </sortState>
  <mergeCells count="16">
    <mergeCell ref="A2:J2"/>
    <mergeCell ref="I60:J60"/>
    <mergeCell ref="I59:J59"/>
    <mergeCell ref="B65:H65"/>
    <mergeCell ref="I65:J65"/>
    <mergeCell ref="B58:H58"/>
    <mergeCell ref="I61:J61"/>
    <mergeCell ref="I63:J63"/>
    <mergeCell ref="B64:H64"/>
    <mergeCell ref="I64:J64"/>
    <mergeCell ref="B62:H62"/>
    <mergeCell ref="I62:J62"/>
    <mergeCell ref="B59:H59"/>
    <mergeCell ref="B60:H60"/>
    <mergeCell ref="B61:H61"/>
    <mergeCell ref="B63:H63"/>
  </mergeCells>
  <conditionalFormatting sqref="B5:B54">
    <cfRule type="expression" dxfId="8" priority="1">
      <formula>AND(AA_vollständig=TRUE,RAP="nein",B5&gt;D5*3)</formula>
    </cfRule>
    <cfRule type="expression" dxfId="7" priority="2">
      <formula>AND(AA_vollständig=TRUE,B5&gt;=D5)</formula>
    </cfRule>
    <cfRule type="expression" dxfId="6" priority="3">
      <formula>AND(AA_vollständig=TRUE,RAP="nein",OR(AND(WVG_2="Fern-WVA ohne versorgte Gebiete",F5="ja"),AND(WVG_2="WVA mit 100 % Fremdbezug",F5="nein")),B5&lt;D5)</formula>
    </cfRule>
    <cfRule type="expression" dxfId="5" priority="4">
      <formula>AND(AA_vollständig=TRUE,RAP="nein",OR(AND(WVG_2="Fern-WVA ohne versorgte Gebiete",F5="nein"),AND(WVG_2="WVA mit 100 % Fremdbezug",F5="ja")),B5&lt;D5)</formula>
    </cfRule>
    <cfRule type="expression" dxfId="4" priority="5">
      <formula>AND(AA_vollständig=TRUE,RAP="nein",B5&lt;D5,I5="ja",A5="Pestizide - insgesamt")</formula>
    </cfRule>
    <cfRule type="expression" dxfId="3" priority="6">
      <formula>AND(AA_vollständig=TRUE, RAP="ja",B5&lt;D5,H5="ja")</formula>
    </cfRule>
    <cfRule type="expression" dxfId="2" priority="9">
      <formula>AND(AA_vollständig=TRUE,B5&lt;D5,A5="Enterokokken",B5&gt;=200*(Ende-Beginn+1))</formula>
    </cfRule>
    <cfRule type="expression" dxfId="1" priority="11">
      <formula>AND(AA_vollständig=TRUE,B5&lt;D5)</formula>
    </cfRule>
  </conditionalFormatting>
  <conditionalFormatting sqref="B5">
    <cfRule type="expression" dxfId="0" priority="10">
      <formula>AND(AA_vollständig=TRUE,B5&lt;D5,A5="Organisch gebundener Kohlenstoff (TOC)",(B5+B6)&gt;=D5)</formula>
    </cfRule>
  </conditionalFormatting>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A2:J2"/>
    <mergeCell ref="B58:H58"/>
    <mergeCell ref="B59:H59"/>
    <mergeCell ref="I59:J59"/>
    <mergeCell ref="B60:H60"/>
    <mergeCell ref="I60:J60"/>
    <mergeCell ref="B64:H64"/>
    <mergeCell ref="I64:J64"/>
    <mergeCell ref="B65:H65"/>
    <mergeCell ref="I65:J65"/>
    <mergeCell ref="B61:H61"/>
    <mergeCell ref="I61:J61"/>
    <mergeCell ref="B62:H62"/>
    <mergeCell ref="I62:J62"/>
    <mergeCell ref="B63:H63"/>
    <mergeCell ref="I63:J63"/>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A2:J2"/>
    <mergeCell ref="B58:H58"/>
    <mergeCell ref="B59:H59"/>
    <mergeCell ref="I59:J59"/>
    <mergeCell ref="B60:H60"/>
    <mergeCell ref="I60:J60"/>
    <mergeCell ref="B64:H64"/>
    <mergeCell ref="I64:J64"/>
    <mergeCell ref="B65:H65"/>
    <mergeCell ref="I65:J65"/>
    <mergeCell ref="B61:H61"/>
    <mergeCell ref="I61:J61"/>
    <mergeCell ref="B62:H62"/>
    <mergeCell ref="I62:J62"/>
    <mergeCell ref="B63:H63"/>
    <mergeCell ref="I63:J63"/>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55" customWidth="1"/>
    <col min="2" max="3" width="14.21875" style="11" customWidth="1"/>
    <col min="4" max="4" width="11.77734375" style="11" customWidth="1"/>
    <col min="5" max="5" width="11.44140625" style="11" customWidth="1"/>
    <col min="6" max="6" width="10.44140625" style="11" customWidth="1"/>
    <col min="7" max="9" width="13.6640625" style="11" customWidth="1"/>
    <col min="10" max="10" width="106.109375" style="55" customWidth="1"/>
  </cols>
  <sheetData>
    <row r="1" spans="1:10" s="34" customFormat="1" ht="18" x14ac:dyDescent="0.35">
      <c r="A1" s="33" t="s">
        <v>102</v>
      </c>
      <c r="B1" s="11"/>
      <c r="C1" s="11"/>
      <c r="D1" s="11"/>
      <c r="E1" s="11"/>
      <c r="F1" s="11"/>
      <c r="G1" s="11"/>
      <c r="H1" s="11"/>
      <c r="I1" s="11"/>
      <c r="J1" s="34" t="s">
        <v>162</v>
      </c>
    </row>
    <row r="2" spans="1:10" s="34" customFormat="1" ht="41.4" customHeight="1" x14ac:dyDescent="0.3">
      <c r="A2" s="56" t="s">
        <v>158</v>
      </c>
      <c r="B2" s="57"/>
      <c r="C2" s="57"/>
      <c r="D2" s="57"/>
      <c r="E2" s="57"/>
      <c r="F2" s="57"/>
      <c r="G2" s="57"/>
      <c r="H2" s="57"/>
      <c r="I2" s="57"/>
      <c r="J2" s="57"/>
    </row>
    <row r="3" spans="1:10" ht="15" thickBot="1" x14ac:dyDescent="0.35"/>
    <row r="4" spans="1:10" s="55" customFormat="1" ht="57.6" x14ac:dyDescent="0.3">
      <c r="A4" s="17" t="s">
        <v>0</v>
      </c>
      <c r="B4" s="18" t="s">
        <v>134</v>
      </c>
      <c r="C4" s="18" t="s">
        <v>133</v>
      </c>
      <c r="D4" s="18" t="s">
        <v>122</v>
      </c>
      <c r="E4" s="18" t="s">
        <v>66</v>
      </c>
      <c r="F4" s="18" t="s">
        <v>100</v>
      </c>
      <c r="G4" s="18" t="s">
        <v>101</v>
      </c>
      <c r="H4" s="37" t="s">
        <v>123</v>
      </c>
      <c r="I4" s="37" t="s">
        <v>125</v>
      </c>
      <c r="J4" s="19" t="s">
        <v>135</v>
      </c>
    </row>
    <row r="5" spans="1:10" ht="28.8" x14ac:dyDescent="0.3">
      <c r="A5" s="31" t="s">
        <v>13</v>
      </c>
      <c r="B5" s="20"/>
      <c r="C5" s="20"/>
      <c r="D5" s="20"/>
      <c r="E5" s="20" t="s">
        <v>69</v>
      </c>
      <c r="F5" s="20" t="s">
        <v>49</v>
      </c>
      <c r="G5" s="20" t="s">
        <v>49</v>
      </c>
      <c r="H5" s="38" t="s">
        <v>40</v>
      </c>
      <c r="I5" s="38" t="s">
        <v>49</v>
      </c>
      <c r="J5" s="12" t="s">
        <v>98</v>
      </c>
    </row>
    <row r="6" spans="1:10" ht="28.8" x14ac:dyDescent="0.3">
      <c r="A6" s="31" t="s">
        <v>46</v>
      </c>
      <c r="B6" s="20"/>
      <c r="C6" s="20"/>
      <c r="D6" s="20"/>
      <c r="E6" s="20" t="s">
        <v>69</v>
      </c>
      <c r="F6" s="20" t="s">
        <v>49</v>
      </c>
      <c r="G6" s="20" t="s">
        <v>49</v>
      </c>
      <c r="H6" s="38" t="s">
        <v>40</v>
      </c>
      <c r="I6" s="38" t="s">
        <v>40</v>
      </c>
      <c r="J6" s="12" t="s">
        <v>98</v>
      </c>
    </row>
    <row r="7" spans="1:10" ht="28.8" x14ac:dyDescent="0.3">
      <c r="A7" s="31" t="s">
        <v>23</v>
      </c>
      <c r="B7" s="20"/>
      <c r="C7" s="20"/>
      <c r="D7" s="20"/>
      <c r="E7" s="20" t="s">
        <v>67</v>
      </c>
      <c r="F7" s="20" t="s">
        <v>49</v>
      </c>
      <c r="G7" s="20" t="s">
        <v>49</v>
      </c>
      <c r="H7" s="38" t="s">
        <v>40</v>
      </c>
      <c r="I7" s="38" t="s">
        <v>49</v>
      </c>
      <c r="J7" s="12" t="s">
        <v>98</v>
      </c>
    </row>
    <row r="8" spans="1:10" ht="28.8" x14ac:dyDescent="0.3">
      <c r="A8" s="31" t="s">
        <v>24</v>
      </c>
      <c r="B8" s="20"/>
      <c r="C8" s="20"/>
      <c r="D8" s="20"/>
      <c r="E8" s="20" t="s">
        <v>69</v>
      </c>
      <c r="F8" s="20" t="s">
        <v>49</v>
      </c>
      <c r="G8" s="20" t="s">
        <v>49</v>
      </c>
      <c r="H8" s="38" t="s">
        <v>40</v>
      </c>
      <c r="I8" s="38" t="s">
        <v>49</v>
      </c>
      <c r="J8" s="12" t="s">
        <v>98</v>
      </c>
    </row>
    <row r="9" spans="1:10" ht="28.8" x14ac:dyDescent="0.3">
      <c r="A9" s="31" t="s">
        <v>5</v>
      </c>
      <c r="B9" s="20"/>
      <c r="C9" s="20"/>
      <c r="D9" s="20"/>
      <c r="E9" s="20" t="s">
        <v>69</v>
      </c>
      <c r="F9" s="20" t="s">
        <v>49</v>
      </c>
      <c r="G9" s="20" t="s">
        <v>49</v>
      </c>
      <c r="H9" s="38" t="s">
        <v>40</v>
      </c>
      <c r="I9" s="38" t="s">
        <v>49</v>
      </c>
      <c r="J9" s="12" t="s">
        <v>98</v>
      </c>
    </row>
    <row r="10" spans="1:10" ht="28.8" x14ac:dyDescent="0.3">
      <c r="A10" s="31" t="s">
        <v>7</v>
      </c>
      <c r="B10" s="20"/>
      <c r="C10" s="20"/>
      <c r="D10" s="20"/>
      <c r="E10" s="20" t="s">
        <v>69</v>
      </c>
      <c r="F10" s="20" t="s">
        <v>49</v>
      </c>
      <c r="G10" s="20" t="s">
        <v>49</v>
      </c>
      <c r="H10" s="38" t="s">
        <v>40</v>
      </c>
      <c r="I10" s="38" t="s">
        <v>49</v>
      </c>
      <c r="J10" s="12" t="s">
        <v>98</v>
      </c>
    </row>
    <row r="11" spans="1:10" ht="28.8" x14ac:dyDescent="0.3">
      <c r="A11" s="31" t="s">
        <v>8</v>
      </c>
      <c r="B11" s="20"/>
      <c r="C11" s="20"/>
      <c r="D11" s="20"/>
      <c r="E11" s="20" t="s">
        <v>69</v>
      </c>
      <c r="F11" s="20" t="s">
        <v>49</v>
      </c>
      <c r="G11" s="20" t="s">
        <v>49</v>
      </c>
      <c r="H11" s="38" t="s">
        <v>40</v>
      </c>
      <c r="I11" s="38" t="s">
        <v>49</v>
      </c>
      <c r="J11" s="12" t="s">
        <v>98</v>
      </c>
    </row>
    <row r="12" spans="1:10" ht="28.8" x14ac:dyDescent="0.3">
      <c r="A12" s="31" t="s">
        <v>64</v>
      </c>
      <c r="B12" s="20"/>
      <c r="C12" s="20"/>
      <c r="D12" s="20"/>
      <c r="E12" s="20" t="s">
        <v>69</v>
      </c>
      <c r="F12" s="20" t="s">
        <v>49</v>
      </c>
      <c r="G12" s="20" t="s">
        <v>49</v>
      </c>
      <c r="H12" s="38" t="s">
        <v>40</v>
      </c>
      <c r="I12" s="38" t="s">
        <v>40</v>
      </c>
      <c r="J12" s="12" t="s">
        <v>98</v>
      </c>
    </row>
    <row r="13" spans="1:10" ht="28.8" x14ac:dyDescent="0.3">
      <c r="A13" s="31" t="s">
        <v>25</v>
      </c>
      <c r="B13" s="20"/>
      <c r="C13" s="20"/>
      <c r="D13" s="20"/>
      <c r="E13" s="20" t="s">
        <v>69</v>
      </c>
      <c r="F13" s="20" t="s">
        <v>49</v>
      </c>
      <c r="G13" s="20" t="s">
        <v>49</v>
      </c>
      <c r="H13" s="38" t="s">
        <v>40</v>
      </c>
      <c r="I13" s="38" t="s">
        <v>49</v>
      </c>
      <c r="J13" s="12" t="s">
        <v>98</v>
      </c>
    </row>
    <row r="14" spans="1:10" ht="28.8" x14ac:dyDescent="0.3">
      <c r="A14" s="31" t="s">
        <v>10</v>
      </c>
      <c r="B14" s="20"/>
      <c r="C14" s="20"/>
      <c r="D14" s="20"/>
      <c r="E14" s="20" t="s">
        <v>69</v>
      </c>
      <c r="F14" s="20" t="s">
        <v>49</v>
      </c>
      <c r="G14" s="20" t="s">
        <v>49</v>
      </c>
      <c r="H14" s="38" t="s">
        <v>40</v>
      </c>
      <c r="I14" s="38" t="s">
        <v>49</v>
      </c>
      <c r="J14" s="12" t="s">
        <v>98</v>
      </c>
    </row>
    <row r="15" spans="1:10" ht="28.8" x14ac:dyDescent="0.3">
      <c r="A15" s="31" t="s">
        <v>26</v>
      </c>
      <c r="B15" s="20"/>
      <c r="C15" s="20"/>
      <c r="D15" s="20"/>
      <c r="E15" s="20" t="s">
        <v>68</v>
      </c>
      <c r="F15" s="20" t="s">
        <v>49</v>
      </c>
      <c r="G15" s="20" t="s">
        <v>49</v>
      </c>
      <c r="H15" s="38" t="s">
        <v>49</v>
      </c>
      <c r="I15" s="38" t="s">
        <v>40</v>
      </c>
      <c r="J15" s="12" t="s">
        <v>98</v>
      </c>
    </row>
    <row r="16" spans="1:10" ht="28.8" x14ac:dyDescent="0.3">
      <c r="A16" s="31" t="s">
        <v>12</v>
      </c>
      <c r="B16" s="20"/>
      <c r="C16" s="20"/>
      <c r="D16" s="20"/>
      <c r="E16" s="20" t="s">
        <v>69</v>
      </c>
      <c r="F16" s="20" t="s">
        <v>49</v>
      </c>
      <c r="G16" s="20" t="s">
        <v>49</v>
      </c>
      <c r="H16" s="38" t="s">
        <v>40</v>
      </c>
      <c r="I16" s="38" t="s">
        <v>49</v>
      </c>
      <c r="J16" s="12" t="s">
        <v>98</v>
      </c>
    </row>
    <row r="17" spans="1:10" ht="28.8" x14ac:dyDescent="0.3">
      <c r="A17" s="31" t="s">
        <v>45</v>
      </c>
      <c r="B17" s="20"/>
      <c r="C17" s="20"/>
      <c r="D17" s="20"/>
      <c r="E17" s="20" t="s">
        <v>68</v>
      </c>
      <c r="F17" s="20" t="s">
        <v>49</v>
      </c>
      <c r="G17" s="20" t="s">
        <v>49</v>
      </c>
      <c r="H17" s="38" t="s">
        <v>40</v>
      </c>
      <c r="I17" s="38" t="s">
        <v>49</v>
      </c>
      <c r="J17" s="12" t="s">
        <v>98</v>
      </c>
    </row>
    <row r="18" spans="1:10" ht="28.8" x14ac:dyDescent="0.3">
      <c r="A18" s="31" t="s">
        <v>14</v>
      </c>
      <c r="B18" s="20"/>
      <c r="C18" s="20"/>
      <c r="D18" s="20"/>
      <c r="E18" s="20" t="s">
        <v>69</v>
      </c>
      <c r="F18" s="20" t="s">
        <v>49</v>
      </c>
      <c r="G18" s="20" t="s">
        <v>49</v>
      </c>
      <c r="H18" s="38" t="s">
        <v>40</v>
      </c>
      <c r="I18" s="38" t="s">
        <v>49</v>
      </c>
      <c r="J18" s="12" t="s">
        <v>98</v>
      </c>
    </row>
    <row r="19" spans="1:10" ht="28.8" x14ac:dyDescent="0.3">
      <c r="A19" s="31" t="s">
        <v>29</v>
      </c>
      <c r="B19" s="20"/>
      <c r="C19" s="20"/>
      <c r="D19" s="20"/>
      <c r="E19" s="20" t="s">
        <v>69</v>
      </c>
      <c r="F19" s="20" t="s">
        <v>49</v>
      </c>
      <c r="G19" s="20" t="s">
        <v>49</v>
      </c>
      <c r="H19" s="38" t="s">
        <v>40</v>
      </c>
      <c r="I19" s="38" t="s">
        <v>49</v>
      </c>
      <c r="J19" s="12" t="s">
        <v>98</v>
      </c>
    </row>
    <row r="20" spans="1:10" ht="28.8" x14ac:dyDescent="0.3">
      <c r="A20" s="31" t="s">
        <v>33</v>
      </c>
      <c r="B20" s="20"/>
      <c r="C20" s="20"/>
      <c r="D20" s="20"/>
      <c r="E20" s="20" t="s">
        <v>69</v>
      </c>
      <c r="F20" s="20" t="s">
        <v>49</v>
      </c>
      <c r="G20" s="20" t="s">
        <v>49</v>
      </c>
      <c r="H20" s="38" t="s">
        <v>40</v>
      </c>
      <c r="I20" s="38" t="s">
        <v>49</v>
      </c>
      <c r="J20" s="12" t="s">
        <v>98</v>
      </c>
    </row>
    <row r="21" spans="1:10" ht="28.8" x14ac:dyDescent="0.3">
      <c r="A21" s="31" t="s">
        <v>18</v>
      </c>
      <c r="B21" s="20"/>
      <c r="C21" s="20"/>
      <c r="D21" s="20"/>
      <c r="E21" s="20" t="s">
        <v>69</v>
      </c>
      <c r="F21" s="20" t="s">
        <v>49</v>
      </c>
      <c r="G21" s="20" t="s">
        <v>49</v>
      </c>
      <c r="H21" s="38" t="s">
        <v>40</v>
      </c>
      <c r="I21" s="38" t="s">
        <v>49</v>
      </c>
      <c r="J21" s="12" t="s">
        <v>98</v>
      </c>
    </row>
    <row r="22" spans="1:10" ht="28.8" x14ac:dyDescent="0.3">
      <c r="A22" s="31" t="s">
        <v>137</v>
      </c>
      <c r="B22" s="20"/>
      <c r="C22" s="20"/>
      <c r="D22" s="20"/>
      <c r="E22" s="20" t="s">
        <v>69</v>
      </c>
      <c r="F22" s="20" t="s">
        <v>49</v>
      </c>
      <c r="G22" s="20" t="s">
        <v>49</v>
      </c>
      <c r="H22" s="38" t="s">
        <v>49</v>
      </c>
      <c r="I22" s="38" t="s">
        <v>49</v>
      </c>
      <c r="J22" s="12" t="s">
        <v>98</v>
      </c>
    </row>
    <row r="23" spans="1:10" ht="28.8" x14ac:dyDescent="0.3">
      <c r="A23" s="31" t="s">
        <v>31</v>
      </c>
      <c r="B23" s="20"/>
      <c r="C23" s="20"/>
      <c r="D23" s="20"/>
      <c r="E23" s="20" t="s">
        <v>69</v>
      </c>
      <c r="F23" s="20" t="s">
        <v>49</v>
      </c>
      <c r="G23" s="20" t="s">
        <v>49</v>
      </c>
      <c r="H23" s="38" t="s">
        <v>40</v>
      </c>
      <c r="I23" s="38" t="s">
        <v>40</v>
      </c>
      <c r="J23" s="12" t="s">
        <v>98</v>
      </c>
    </row>
    <row r="24" spans="1:10" ht="28.8" x14ac:dyDescent="0.3">
      <c r="A24" s="31" t="s">
        <v>132</v>
      </c>
      <c r="B24" s="20"/>
      <c r="C24" s="20"/>
      <c r="D24" s="20"/>
      <c r="E24" s="20" t="s">
        <v>69</v>
      </c>
      <c r="F24" s="20" t="s">
        <v>49</v>
      </c>
      <c r="G24" s="20" t="s">
        <v>49</v>
      </c>
      <c r="H24" s="38" t="s">
        <v>40</v>
      </c>
      <c r="I24" s="38" t="s">
        <v>40</v>
      </c>
      <c r="J24" s="12" t="s">
        <v>98</v>
      </c>
    </row>
    <row r="25" spans="1:10" ht="28.8" x14ac:dyDescent="0.3">
      <c r="A25" s="31" t="s">
        <v>16</v>
      </c>
      <c r="B25" s="20"/>
      <c r="C25" s="20"/>
      <c r="D25" s="20"/>
      <c r="E25" s="20" t="s">
        <v>69</v>
      </c>
      <c r="F25" s="20" t="s">
        <v>49</v>
      </c>
      <c r="G25" s="20" t="s">
        <v>49</v>
      </c>
      <c r="H25" s="38" t="s">
        <v>40</v>
      </c>
      <c r="I25" s="38" t="s">
        <v>49</v>
      </c>
      <c r="J25" s="12" t="s">
        <v>98</v>
      </c>
    </row>
    <row r="26" spans="1:10" ht="28.8" x14ac:dyDescent="0.3">
      <c r="A26" s="31" t="s">
        <v>21</v>
      </c>
      <c r="B26" s="20"/>
      <c r="C26" s="20"/>
      <c r="D26" s="20"/>
      <c r="E26" s="20" t="s">
        <v>69</v>
      </c>
      <c r="F26" s="20" t="s">
        <v>49</v>
      </c>
      <c r="G26" s="20" t="s">
        <v>49</v>
      </c>
      <c r="H26" s="38" t="s">
        <v>40</v>
      </c>
      <c r="I26" s="38" t="s">
        <v>49</v>
      </c>
      <c r="J26" s="12" t="s">
        <v>98</v>
      </c>
    </row>
    <row r="27" spans="1:10" ht="28.8" x14ac:dyDescent="0.3">
      <c r="A27" s="31" t="s">
        <v>32</v>
      </c>
      <c r="B27" s="20"/>
      <c r="C27" s="20"/>
      <c r="D27" s="20"/>
      <c r="E27" s="20" t="s">
        <v>69</v>
      </c>
      <c r="F27" s="20" t="s">
        <v>49</v>
      </c>
      <c r="G27" s="20" t="s">
        <v>49</v>
      </c>
      <c r="H27" s="38" t="s">
        <v>40</v>
      </c>
      <c r="I27" s="38" t="s">
        <v>49</v>
      </c>
      <c r="J27" s="12" t="s">
        <v>98</v>
      </c>
    </row>
    <row r="28" spans="1:10" ht="28.8" x14ac:dyDescent="0.3">
      <c r="A28" s="31" t="s">
        <v>22</v>
      </c>
      <c r="B28" s="20"/>
      <c r="C28" s="20"/>
      <c r="D28" s="20"/>
      <c r="E28" s="20" t="s">
        <v>69</v>
      </c>
      <c r="F28" s="20" t="s">
        <v>49</v>
      </c>
      <c r="G28" s="20" t="s">
        <v>49</v>
      </c>
      <c r="H28" s="38" t="s">
        <v>40</v>
      </c>
      <c r="I28" s="38" t="s">
        <v>49</v>
      </c>
      <c r="J28" s="12" t="s">
        <v>98</v>
      </c>
    </row>
    <row r="29" spans="1:10" ht="28.8" x14ac:dyDescent="0.3">
      <c r="A29" s="31" t="s">
        <v>63</v>
      </c>
      <c r="B29" s="20"/>
      <c r="C29" s="20"/>
      <c r="D29" s="20"/>
      <c r="E29" s="20" t="s">
        <v>69</v>
      </c>
      <c r="F29" s="20" t="s">
        <v>49</v>
      </c>
      <c r="G29" s="20" t="s">
        <v>49</v>
      </c>
      <c r="H29" s="38" t="s">
        <v>40</v>
      </c>
      <c r="I29" s="38" t="s">
        <v>49</v>
      </c>
      <c r="J29" s="12" t="s">
        <v>98</v>
      </c>
    </row>
    <row r="30" spans="1:10" ht="28.8" x14ac:dyDescent="0.3">
      <c r="A30" s="31" t="s">
        <v>138</v>
      </c>
      <c r="B30" s="20"/>
      <c r="C30" s="20"/>
      <c r="D30" s="20"/>
      <c r="E30" s="20" t="s">
        <v>68</v>
      </c>
      <c r="F30" s="20" t="s">
        <v>49</v>
      </c>
      <c r="G30" s="20" t="s">
        <v>49</v>
      </c>
      <c r="H30" s="38" t="s">
        <v>40</v>
      </c>
      <c r="I30" s="38" t="s">
        <v>49</v>
      </c>
      <c r="J30" s="12" t="s">
        <v>98</v>
      </c>
    </row>
    <row r="31" spans="1:10" ht="43.2" x14ac:dyDescent="0.3">
      <c r="A31" s="31" t="s">
        <v>3</v>
      </c>
      <c r="B31" s="20"/>
      <c r="C31" s="20"/>
      <c r="D31" s="20"/>
      <c r="E31" s="20" t="s">
        <v>69</v>
      </c>
      <c r="F31" s="20" t="s">
        <v>40</v>
      </c>
      <c r="G31" s="20" t="s">
        <v>49</v>
      </c>
      <c r="H31" s="38" t="s">
        <v>40</v>
      </c>
      <c r="I31" s="38" t="s">
        <v>49</v>
      </c>
      <c r="J31" s="13" t="s">
        <v>104</v>
      </c>
    </row>
    <row r="32" spans="1:10" ht="43.2" x14ac:dyDescent="0.3">
      <c r="A32" s="31" t="s">
        <v>4</v>
      </c>
      <c r="B32" s="20"/>
      <c r="C32" s="20"/>
      <c r="D32" s="20"/>
      <c r="E32" s="20" t="s">
        <v>69</v>
      </c>
      <c r="F32" s="20" t="s">
        <v>40</v>
      </c>
      <c r="G32" s="20" t="s">
        <v>49</v>
      </c>
      <c r="H32" s="38" t="s">
        <v>40</v>
      </c>
      <c r="I32" s="38" t="s">
        <v>49</v>
      </c>
      <c r="J32" s="13" t="s">
        <v>104</v>
      </c>
    </row>
    <row r="33" spans="1:10" ht="43.2" x14ac:dyDescent="0.3">
      <c r="A33" s="31" t="s">
        <v>6</v>
      </c>
      <c r="B33" s="20"/>
      <c r="C33" s="20"/>
      <c r="D33" s="20"/>
      <c r="E33" s="20" t="s">
        <v>69</v>
      </c>
      <c r="F33" s="20" t="s">
        <v>40</v>
      </c>
      <c r="G33" s="20" t="s">
        <v>49</v>
      </c>
      <c r="H33" s="38" t="s">
        <v>40</v>
      </c>
      <c r="I33" s="38" t="s">
        <v>49</v>
      </c>
      <c r="J33" s="13" t="s">
        <v>104</v>
      </c>
    </row>
    <row r="34" spans="1:10" ht="43.2" x14ac:dyDescent="0.3">
      <c r="A34" s="31" t="s">
        <v>9</v>
      </c>
      <c r="B34" s="20"/>
      <c r="C34" s="20"/>
      <c r="D34" s="20"/>
      <c r="E34" s="20" t="s">
        <v>69</v>
      </c>
      <c r="F34" s="20" t="s">
        <v>40</v>
      </c>
      <c r="G34" s="20" t="s">
        <v>49</v>
      </c>
      <c r="H34" s="38" t="s">
        <v>40</v>
      </c>
      <c r="I34" s="38" t="s">
        <v>49</v>
      </c>
      <c r="J34" s="13" t="s">
        <v>104</v>
      </c>
    </row>
    <row r="35" spans="1:10" ht="43.2" x14ac:dyDescent="0.3">
      <c r="A35" s="31" t="s">
        <v>35</v>
      </c>
      <c r="B35" s="20"/>
      <c r="C35" s="20"/>
      <c r="D35" s="20"/>
      <c r="E35" s="20" t="s">
        <v>68</v>
      </c>
      <c r="F35" s="20" t="s">
        <v>40</v>
      </c>
      <c r="G35" s="20" t="s">
        <v>49</v>
      </c>
      <c r="H35" s="38" t="s">
        <v>49</v>
      </c>
      <c r="I35" s="38" t="s">
        <v>49</v>
      </c>
      <c r="J35" s="13" t="s">
        <v>104</v>
      </c>
    </row>
    <row r="36" spans="1:10" ht="57.6" x14ac:dyDescent="0.3">
      <c r="A36" s="31" t="s">
        <v>28</v>
      </c>
      <c r="B36" s="20"/>
      <c r="C36" s="20"/>
      <c r="D36" s="20"/>
      <c r="E36" s="20" t="s">
        <v>67</v>
      </c>
      <c r="F36" s="20" t="s">
        <v>40</v>
      </c>
      <c r="G36" s="20" t="s">
        <v>49</v>
      </c>
      <c r="H36" s="38" t="s">
        <v>40</v>
      </c>
      <c r="I36" s="38" t="s">
        <v>49</v>
      </c>
      <c r="J36" s="14" t="s">
        <v>157</v>
      </c>
    </row>
    <row r="37" spans="1:10" ht="43.2" x14ac:dyDescent="0.3">
      <c r="A37" s="31" t="s">
        <v>2</v>
      </c>
      <c r="B37" s="20"/>
      <c r="C37" s="20"/>
      <c r="D37" s="20"/>
      <c r="E37" s="20" t="s">
        <v>68</v>
      </c>
      <c r="F37" s="20" t="s">
        <v>40</v>
      </c>
      <c r="G37" s="20" t="s">
        <v>49</v>
      </c>
      <c r="H37" s="38" t="s">
        <v>49</v>
      </c>
      <c r="I37" s="38" t="s">
        <v>40</v>
      </c>
      <c r="J37" s="13" t="s">
        <v>104</v>
      </c>
    </row>
    <row r="38" spans="1:10" ht="43.2" x14ac:dyDescent="0.3">
      <c r="A38" s="31" t="s">
        <v>47</v>
      </c>
      <c r="B38" s="20"/>
      <c r="C38" s="20"/>
      <c r="D38" s="20"/>
      <c r="E38" s="20" t="s">
        <v>69</v>
      </c>
      <c r="F38" s="20" t="s">
        <v>40</v>
      </c>
      <c r="G38" s="20" t="s">
        <v>49</v>
      </c>
      <c r="H38" s="38" t="s">
        <v>40</v>
      </c>
      <c r="I38" s="38" t="s">
        <v>40</v>
      </c>
      <c r="J38" s="13" t="s">
        <v>104</v>
      </c>
    </row>
    <row r="39" spans="1:10" ht="43.2" x14ac:dyDescent="0.3">
      <c r="A39" s="31" t="s">
        <v>1</v>
      </c>
      <c r="B39" s="20"/>
      <c r="C39" s="20"/>
      <c r="D39" s="20"/>
      <c r="E39" s="20" t="s">
        <v>68</v>
      </c>
      <c r="F39" s="20" t="s">
        <v>40</v>
      </c>
      <c r="G39" s="20" t="s">
        <v>49</v>
      </c>
      <c r="H39" s="38" t="s">
        <v>49</v>
      </c>
      <c r="I39" s="38" t="s">
        <v>49</v>
      </c>
      <c r="J39" s="13" t="s">
        <v>104</v>
      </c>
    </row>
    <row r="40" spans="1:10" ht="43.2" x14ac:dyDescent="0.3">
      <c r="A40" s="31" t="s">
        <v>27</v>
      </c>
      <c r="B40" s="20"/>
      <c r="C40" s="20"/>
      <c r="D40" s="20"/>
      <c r="E40" s="20" t="s">
        <v>68</v>
      </c>
      <c r="F40" s="20" t="s">
        <v>40</v>
      </c>
      <c r="G40" s="20" t="s">
        <v>49</v>
      </c>
      <c r="H40" s="38" t="s">
        <v>49</v>
      </c>
      <c r="I40" s="38" t="s">
        <v>49</v>
      </c>
      <c r="J40" s="13" t="s">
        <v>104</v>
      </c>
    </row>
    <row r="41" spans="1:10" ht="43.2" x14ac:dyDescent="0.3">
      <c r="A41" s="31" t="s">
        <v>30</v>
      </c>
      <c r="B41" s="20"/>
      <c r="C41" s="20"/>
      <c r="D41" s="20"/>
      <c r="E41" s="20" t="s">
        <v>68</v>
      </c>
      <c r="F41" s="20" t="s">
        <v>40</v>
      </c>
      <c r="G41" s="20" t="s">
        <v>49</v>
      </c>
      <c r="H41" s="38" t="s">
        <v>49</v>
      </c>
      <c r="I41" s="38" t="s">
        <v>49</v>
      </c>
      <c r="J41" s="13" t="s">
        <v>104</v>
      </c>
    </row>
    <row r="42" spans="1:10" ht="43.2" x14ac:dyDescent="0.3">
      <c r="A42" s="31" t="s">
        <v>34</v>
      </c>
      <c r="B42" s="20"/>
      <c r="C42" s="20"/>
      <c r="D42" s="20"/>
      <c r="E42" s="20" t="s">
        <v>68</v>
      </c>
      <c r="F42" s="20" t="s">
        <v>40</v>
      </c>
      <c r="G42" s="20" t="s">
        <v>49</v>
      </c>
      <c r="H42" s="38" t="s">
        <v>49</v>
      </c>
      <c r="I42" s="38" t="s">
        <v>49</v>
      </c>
      <c r="J42" s="13" t="s">
        <v>104</v>
      </c>
    </row>
    <row r="43" spans="1:10" ht="43.2" x14ac:dyDescent="0.3">
      <c r="A43" s="31" t="s">
        <v>37</v>
      </c>
      <c r="B43" s="20"/>
      <c r="C43" s="20"/>
      <c r="D43" s="20"/>
      <c r="E43" s="20" t="s">
        <v>68</v>
      </c>
      <c r="F43" s="20" t="s">
        <v>40</v>
      </c>
      <c r="G43" s="20" t="s">
        <v>49</v>
      </c>
      <c r="H43" s="38" t="s">
        <v>49</v>
      </c>
      <c r="I43" s="38" t="s">
        <v>49</v>
      </c>
      <c r="J43" s="13" t="s">
        <v>104</v>
      </c>
    </row>
    <row r="44" spans="1:10" ht="43.2" x14ac:dyDescent="0.3">
      <c r="A44" s="31" t="s">
        <v>44</v>
      </c>
      <c r="B44" s="20"/>
      <c r="C44" s="20"/>
      <c r="D44" s="20"/>
      <c r="E44" s="20" t="s">
        <v>68</v>
      </c>
      <c r="F44" s="20" t="s">
        <v>40</v>
      </c>
      <c r="G44" s="20" t="s">
        <v>49</v>
      </c>
      <c r="H44" s="38" t="s">
        <v>49</v>
      </c>
      <c r="I44" s="38" t="s">
        <v>49</v>
      </c>
      <c r="J44" s="13" t="s">
        <v>104</v>
      </c>
    </row>
    <row r="45" spans="1:10" ht="43.2" x14ac:dyDescent="0.3">
      <c r="A45" s="31" t="s">
        <v>19</v>
      </c>
      <c r="B45" s="20"/>
      <c r="C45" s="20"/>
      <c r="D45" s="20"/>
      <c r="E45" s="20" t="s">
        <v>69</v>
      </c>
      <c r="F45" s="20" t="s">
        <v>40</v>
      </c>
      <c r="G45" s="20" t="s">
        <v>49</v>
      </c>
      <c r="H45" s="38" t="s">
        <v>40</v>
      </c>
      <c r="I45" s="38" t="s">
        <v>49</v>
      </c>
      <c r="J45" s="13" t="s">
        <v>104</v>
      </c>
    </row>
    <row r="46" spans="1:10" ht="43.2" x14ac:dyDescent="0.3">
      <c r="A46" s="31" t="s">
        <v>38</v>
      </c>
      <c r="B46" s="20"/>
      <c r="C46" s="20"/>
      <c r="D46" s="20"/>
      <c r="E46" s="20" t="s">
        <v>69</v>
      </c>
      <c r="F46" s="20" t="s">
        <v>40</v>
      </c>
      <c r="G46" s="20" t="s">
        <v>49</v>
      </c>
      <c r="H46" s="38" t="s">
        <v>40</v>
      </c>
      <c r="I46" s="38" t="s">
        <v>49</v>
      </c>
      <c r="J46" s="13" t="s">
        <v>104</v>
      </c>
    </row>
    <row r="47" spans="1:10" ht="43.2" x14ac:dyDescent="0.3">
      <c r="A47" s="31" t="s">
        <v>20</v>
      </c>
      <c r="B47" s="20"/>
      <c r="C47" s="20"/>
      <c r="D47" s="20"/>
      <c r="E47" s="20" t="s">
        <v>69</v>
      </c>
      <c r="F47" s="20" t="s">
        <v>40</v>
      </c>
      <c r="G47" s="20" t="s">
        <v>49</v>
      </c>
      <c r="H47" s="38" t="s">
        <v>40</v>
      </c>
      <c r="I47" s="38" t="s">
        <v>49</v>
      </c>
      <c r="J47" s="13" t="s">
        <v>104</v>
      </c>
    </row>
    <row r="48" spans="1:10" ht="43.2" x14ac:dyDescent="0.3">
      <c r="A48" s="31" t="s">
        <v>41</v>
      </c>
      <c r="B48" s="20"/>
      <c r="C48" s="20"/>
      <c r="D48" s="20"/>
      <c r="E48" s="20" t="s">
        <v>68</v>
      </c>
      <c r="F48" s="20" t="s">
        <v>40</v>
      </c>
      <c r="G48" s="20" t="s">
        <v>49</v>
      </c>
      <c r="H48" s="38" t="s">
        <v>49</v>
      </c>
      <c r="I48" s="38" t="s">
        <v>40</v>
      </c>
      <c r="J48" s="13" t="s">
        <v>104</v>
      </c>
    </row>
    <row r="49" spans="1:10" ht="43.2" x14ac:dyDescent="0.3">
      <c r="A49" s="31" t="s">
        <v>39</v>
      </c>
      <c r="B49" s="20"/>
      <c r="C49" s="20"/>
      <c r="D49" s="20"/>
      <c r="E49" s="20" t="s">
        <v>69</v>
      </c>
      <c r="F49" s="20" t="s">
        <v>40</v>
      </c>
      <c r="G49" s="20" t="s">
        <v>49</v>
      </c>
      <c r="H49" s="38" t="s">
        <v>40</v>
      </c>
      <c r="I49" s="38" t="s">
        <v>40</v>
      </c>
      <c r="J49" s="14" t="s">
        <v>156</v>
      </c>
    </row>
    <row r="50" spans="1:10" ht="43.2" x14ac:dyDescent="0.3">
      <c r="A50" s="31" t="s">
        <v>36</v>
      </c>
      <c r="B50" s="20"/>
      <c r="C50" s="20"/>
      <c r="D50" s="20"/>
      <c r="E50" s="20" t="s">
        <v>68</v>
      </c>
      <c r="F50" s="20" t="s">
        <v>40</v>
      </c>
      <c r="G50" s="20" t="s">
        <v>49</v>
      </c>
      <c r="H50" s="38" t="s">
        <v>49</v>
      </c>
      <c r="I50" s="38" t="s">
        <v>49</v>
      </c>
      <c r="J50" s="14" t="s">
        <v>156</v>
      </c>
    </row>
    <row r="51" spans="1:10" ht="43.2" x14ac:dyDescent="0.3">
      <c r="A51" s="31" t="s">
        <v>48</v>
      </c>
      <c r="B51" s="20"/>
      <c r="C51" s="20"/>
      <c r="D51" s="20"/>
      <c r="E51" s="20" t="s">
        <v>69</v>
      </c>
      <c r="F51" s="20" t="s">
        <v>40</v>
      </c>
      <c r="G51" s="20" t="s">
        <v>49</v>
      </c>
      <c r="H51" s="38" t="s">
        <v>40</v>
      </c>
      <c r="I51" s="38" t="s">
        <v>40</v>
      </c>
      <c r="J51" s="13" t="s">
        <v>104</v>
      </c>
    </row>
    <row r="52" spans="1:10" ht="57.6" x14ac:dyDescent="0.3">
      <c r="A52" s="31" t="s">
        <v>15</v>
      </c>
      <c r="B52" s="20"/>
      <c r="C52" s="20"/>
      <c r="D52" s="20"/>
      <c r="E52" s="20" t="s">
        <v>69</v>
      </c>
      <c r="F52" s="20" t="s">
        <v>40</v>
      </c>
      <c r="G52" s="20" t="s">
        <v>40</v>
      </c>
      <c r="H52" s="38" t="s">
        <v>40</v>
      </c>
      <c r="I52" s="38" t="s">
        <v>49</v>
      </c>
      <c r="J52" s="15" t="s">
        <v>105</v>
      </c>
    </row>
    <row r="53" spans="1:10" ht="57.6" x14ac:dyDescent="0.3">
      <c r="A53" s="31" t="s">
        <v>11</v>
      </c>
      <c r="B53" s="20"/>
      <c r="C53" s="20"/>
      <c r="D53" s="20"/>
      <c r="E53" s="20" t="s">
        <v>69</v>
      </c>
      <c r="F53" s="20" t="s">
        <v>40</v>
      </c>
      <c r="G53" s="20" t="s">
        <v>40</v>
      </c>
      <c r="H53" s="38" t="s">
        <v>40</v>
      </c>
      <c r="I53" s="38" t="s">
        <v>49</v>
      </c>
      <c r="J53" s="15" t="s">
        <v>105</v>
      </c>
    </row>
    <row r="54" spans="1:10" ht="58.2" thickBot="1" x14ac:dyDescent="0.35">
      <c r="A54" s="32" t="s">
        <v>17</v>
      </c>
      <c r="B54" s="21"/>
      <c r="C54" s="21"/>
      <c r="D54" s="21"/>
      <c r="E54" s="21" t="s">
        <v>69</v>
      </c>
      <c r="F54" s="21" t="s">
        <v>40</v>
      </c>
      <c r="G54" s="21" t="s">
        <v>40</v>
      </c>
      <c r="H54" s="39" t="s">
        <v>40</v>
      </c>
      <c r="I54" s="39" t="s">
        <v>49</v>
      </c>
      <c r="J54" s="16" t="s">
        <v>105</v>
      </c>
    </row>
    <row r="57" spans="1:10" x14ac:dyDescent="0.3">
      <c r="A57" s="55" t="s">
        <v>139</v>
      </c>
    </row>
    <row r="58" spans="1:10" x14ac:dyDescent="0.3">
      <c r="A58" s="52" t="s">
        <v>140</v>
      </c>
      <c r="B58" s="60" t="s">
        <v>141</v>
      </c>
      <c r="C58" s="61"/>
      <c r="D58" s="61"/>
      <c r="E58" s="61"/>
      <c r="F58" s="61"/>
      <c r="G58" s="61"/>
      <c r="H58" s="62"/>
      <c r="I58" s="45" t="s">
        <v>142</v>
      </c>
      <c r="J58" s="44"/>
    </row>
    <row r="59" spans="1:10" x14ac:dyDescent="0.3">
      <c r="A59" s="46"/>
      <c r="B59" s="59" t="s">
        <v>143</v>
      </c>
      <c r="C59" s="63"/>
      <c r="D59" s="63"/>
      <c r="E59" s="63"/>
      <c r="F59" s="63"/>
      <c r="G59" s="63"/>
      <c r="H59" s="63"/>
      <c r="I59" s="58" t="s">
        <v>151</v>
      </c>
      <c r="J59" s="58"/>
    </row>
    <row r="60" spans="1:10" x14ac:dyDescent="0.3">
      <c r="A60" s="43"/>
      <c r="B60" s="59" t="s">
        <v>144</v>
      </c>
      <c r="C60" s="63"/>
      <c r="D60" s="63"/>
      <c r="E60" s="63"/>
      <c r="F60" s="63"/>
      <c r="G60" s="63"/>
      <c r="H60" s="63"/>
      <c r="I60" s="58" t="s">
        <v>150</v>
      </c>
      <c r="J60" s="58"/>
    </row>
    <row r="61" spans="1:10" ht="60.6" customHeight="1" x14ac:dyDescent="0.3">
      <c r="A61" s="47"/>
      <c r="B61" s="59" t="s">
        <v>148</v>
      </c>
      <c r="C61" s="63"/>
      <c r="D61" s="63"/>
      <c r="E61" s="63"/>
      <c r="F61" s="63"/>
      <c r="G61" s="63"/>
      <c r="H61" s="63"/>
      <c r="I61" s="59" t="s">
        <v>161</v>
      </c>
      <c r="J61" s="63"/>
    </row>
    <row r="62" spans="1:10" ht="46.2" customHeight="1" x14ac:dyDescent="0.3">
      <c r="A62" s="48"/>
      <c r="B62" s="59" t="s">
        <v>149</v>
      </c>
      <c r="C62" s="63"/>
      <c r="D62" s="63"/>
      <c r="E62" s="63"/>
      <c r="F62" s="63"/>
      <c r="G62" s="63"/>
      <c r="H62" s="63"/>
      <c r="I62" s="59" t="s">
        <v>153</v>
      </c>
      <c r="J62" s="63"/>
    </row>
    <row r="63" spans="1:10" ht="46.8" customHeight="1" x14ac:dyDescent="0.3">
      <c r="A63" s="49"/>
      <c r="B63" s="59" t="s">
        <v>145</v>
      </c>
      <c r="C63" s="63"/>
      <c r="D63" s="63"/>
      <c r="E63" s="63"/>
      <c r="F63" s="63"/>
      <c r="G63" s="63"/>
      <c r="H63" s="63"/>
      <c r="I63" s="59" t="s">
        <v>152</v>
      </c>
      <c r="J63" s="59"/>
    </row>
    <row r="64" spans="1:10" ht="22.8" customHeight="1" x14ac:dyDescent="0.3">
      <c r="A64" s="50"/>
      <c r="B64" s="59" t="s">
        <v>146</v>
      </c>
      <c r="C64" s="63"/>
      <c r="D64" s="63"/>
      <c r="E64" s="63"/>
      <c r="F64" s="63"/>
      <c r="G64" s="63"/>
      <c r="H64" s="63"/>
      <c r="I64" s="59" t="s">
        <v>147</v>
      </c>
      <c r="J64" s="59"/>
    </row>
    <row r="65" spans="1:10" ht="77.400000000000006" customHeight="1" x14ac:dyDescent="0.3">
      <c r="A65" s="51"/>
      <c r="B65" s="59" t="s">
        <v>154</v>
      </c>
      <c r="C65" s="59"/>
      <c r="D65" s="59"/>
      <c r="E65" s="59"/>
      <c r="F65" s="59"/>
      <c r="G65" s="59"/>
      <c r="H65" s="59"/>
      <c r="I65" s="59" t="s">
        <v>155</v>
      </c>
      <c r="J65" s="59"/>
    </row>
  </sheetData>
  <sheetProtection formatCells="0" formatColumns="0" formatRows="0" autoFilter="0"/>
  <autoFilter ref="A4:J54"/>
  <mergeCells count="16">
    <mergeCell ref="B64:H64"/>
    <mergeCell ref="I64:J64"/>
    <mergeCell ref="B65:H65"/>
    <mergeCell ref="I65:J65"/>
    <mergeCell ref="B61:H61"/>
    <mergeCell ref="I61:J61"/>
    <mergeCell ref="B62:H62"/>
    <mergeCell ref="I62:J62"/>
    <mergeCell ref="B63:H63"/>
    <mergeCell ref="I63:J63"/>
    <mergeCell ref="A2:J2"/>
    <mergeCell ref="B58:H58"/>
    <mergeCell ref="B59:H59"/>
    <mergeCell ref="I59:J59"/>
    <mergeCell ref="B60:H60"/>
    <mergeCell ref="I60:J60"/>
  </mergeCells>
  <pageMargins left="0.70866141732283472" right="0.70866141732283472" top="0.78740157480314965" bottom="0.78740157480314965" header="0.31496062992125984" footer="0.31496062992125984"/>
  <pageSetup paperSize="8" scale="8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91</vt:i4>
      </vt:variant>
    </vt:vector>
  </HeadingPairs>
  <TitlesOfParts>
    <vt:vector size="124" baseType="lpstr">
      <vt:lpstr>Listen</vt:lpstr>
      <vt:lpstr>Allgemeine Angaben</vt:lpstr>
      <vt:lpstr>Summe Übersicht Parameter</vt:lpstr>
      <vt:lpstr>WVA 1</vt:lpstr>
      <vt:lpstr>WVA 2</vt:lpstr>
      <vt:lpstr>WVA 3</vt:lpstr>
      <vt:lpstr>WVA 4</vt:lpstr>
      <vt:lpstr>WVA 5</vt:lpstr>
      <vt:lpstr>WVA 6</vt:lpstr>
      <vt:lpstr>WVA 7</vt:lpstr>
      <vt:lpstr>WVA 8</vt:lpstr>
      <vt:lpstr>WVA 9</vt:lpstr>
      <vt:lpstr>WVA 10</vt:lpstr>
      <vt:lpstr>WVA 11</vt:lpstr>
      <vt:lpstr>WVA 12</vt:lpstr>
      <vt:lpstr>WVA 13</vt:lpstr>
      <vt:lpstr>WVA 14</vt:lpstr>
      <vt:lpstr>WVA 15</vt:lpstr>
      <vt:lpstr>WVA 16</vt:lpstr>
      <vt:lpstr>WVA 17</vt:lpstr>
      <vt:lpstr>WVA 18</vt:lpstr>
      <vt:lpstr>WVA 19</vt:lpstr>
      <vt:lpstr>WVA 20</vt:lpstr>
      <vt:lpstr>WVA 21</vt:lpstr>
      <vt:lpstr>WVA 22</vt:lpstr>
      <vt:lpstr>WVA 23</vt:lpstr>
      <vt:lpstr>WVA 24</vt:lpstr>
      <vt:lpstr>WVA 25</vt:lpstr>
      <vt:lpstr>WVA 26</vt:lpstr>
      <vt:lpstr>WVA 27</vt:lpstr>
      <vt:lpstr>WVA 28</vt:lpstr>
      <vt:lpstr>WVA 29</vt:lpstr>
      <vt:lpstr>WVA 30</vt:lpstr>
      <vt:lpstr>AA_vollständig</vt:lpstr>
      <vt:lpstr>Abfüllung</vt:lpstr>
      <vt:lpstr>Beginn</vt:lpstr>
      <vt:lpstr>Chemie</vt:lpstr>
      <vt:lpstr>Chemie2</vt:lpstr>
      <vt:lpstr>Chlorung</vt:lpstr>
      <vt:lpstr>Code</vt:lpstr>
      <vt:lpstr>'Allgemeine Angaben'!Druckbereich</vt:lpstr>
      <vt:lpstr>'Summe Übersicht Parameter'!Druckbereich</vt:lpstr>
      <vt:lpstr>'WVA 1'!Druckbereich</vt:lpstr>
      <vt:lpstr>'WVA 10'!Druckbereich</vt:lpstr>
      <vt:lpstr>'WVA 11'!Druckbereich</vt:lpstr>
      <vt:lpstr>'WVA 12'!Druckbereich</vt:lpstr>
      <vt:lpstr>'WVA 13'!Druckbereich</vt:lpstr>
      <vt:lpstr>'WVA 14'!Druckbereich</vt:lpstr>
      <vt:lpstr>'WVA 15'!Druckbereich</vt:lpstr>
      <vt:lpstr>'WVA 16'!Druckbereich</vt:lpstr>
      <vt:lpstr>'WVA 17'!Druckbereich</vt:lpstr>
      <vt:lpstr>'WVA 18'!Druckbereich</vt:lpstr>
      <vt:lpstr>'WVA 19'!Druckbereich</vt:lpstr>
      <vt:lpstr>'WVA 2'!Druckbereich</vt:lpstr>
      <vt:lpstr>'WVA 20'!Druckbereich</vt:lpstr>
      <vt:lpstr>'WVA 21'!Druckbereich</vt:lpstr>
      <vt:lpstr>'WVA 22'!Druckbereich</vt:lpstr>
      <vt:lpstr>'WVA 23'!Druckbereich</vt:lpstr>
      <vt:lpstr>'WVA 24'!Druckbereich</vt:lpstr>
      <vt:lpstr>'WVA 25'!Druckbereich</vt:lpstr>
      <vt:lpstr>'WVA 26'!Druckbereich</vt:lpstr>
      <vt:lpstr>'WVA 27'!Druckbereich</vt:lpstr>
      <vt:lpstr>'WVA 28'!Druckbereich</vt:lpstr>
      <vt:lpstr>'WVA 29'!Druckbereich</vt:lpstr>
      <vt:lpstr>'WVA 3'!Druckbereich</vt:lpstr>
      <vt:lpstr>'WVA 30'!Druckbereich</vt:lpstr>
      <vt:lpstr>'WVA 4'!Druckbereich</vt:lpstr>
      <vt:lpstr>'WVA 5'!Druckbereich</vt:lpstr>
      <vt:lpstr>'WVA 6'!Druckbereich</vt:lpstr>
      <vt:lpstr>'WVA 7'!Druckbereich</vt:lpstr>
      <vt:lpstr>'WVA 8'!Druckbereich</vt:lpstr>
      <vt:lpstr>'WVA 9'!Druckbereich</vt:lpstr>
      <vt:lpstr>'Summe Übersicht Parameter'!Drucktitel</vt:lpstr>
      <vt:lpstr>'WVA 1'!Drucktitel</vt:lpstr>
      <vt:lpstr>'WVA 10'!Drucktitel</vt:lpstr>
      <vt:lpstr>'WVA 11'!Drucktitel</vt:lpstr>
      <vt:lpstr>'WVA 12'!Drucktitel</vt:lpstr>
      <vt:lpstr>'WVA 13'!Drucktitel</vt:lpstr>
      <vt:lpstr>'WVA 14'!Drucktitel</vt:lpstr>
      <vt:lpstr>'WVA 15'!Drucktitel</vt:lpstr>
      <vt:lpstr>'WVA 16'!Drucktitel</vt:lpstr>
      <vt:lpstr>'WVA 17'!Drucktitel</vt:lpstr>
      <vt:lpstr>'WVA 18'!Drucktitel</vt:lpstr>
      <vt:lpstr>'WVA 19'!Drucktitel</vt:lpstr>
      <vt:lpstr>'WVA 2'!Drucktitel</vt:lpstr>
      <vt:lpstr>'WVA 20'!Drucktitel</vt:lpstr>
      <vt:lpstr>'WVA 21'!Drucktitel</vt:lpstr>
      <vt:lpstr>'WVA 22'!Drucktitel</vt:lpstr>
      <vt:lpstr>'WVA 23'!Drucktitel</vt:lpstr>
      <vt:lpstr>'WVA 24'!Drucktitel</vt:lpstr>
      <vt:lpstr>'WVA 25'!Drucktitel</vt:lpstr>
      <vt:lpstr>'WVA 26'!Drucktitel</vt:lpstr>
      <vt:lpstr>'WVA 27'!Drucktitel</vt:lpstr>
      <vt:lpstr>'WVA 28'!Drucktitel</vt:lpstr>
      <vt:lpstr>'WVA 29'!Drucktitel</vt:lpstr>
      <vt:lpstr>'WVA 3'!Drucktitel</vt:lpstr>
      <vt:lpstr>'WVA 30'!Drucktitel</vt:lpstr>
      <vt:lpstr>'WVA 4'!Drucktitel</vt:lpstr>
      <vt:lpstr>'WVA 5'!Drucktitel</vt:lpstr>
      <vt:lpstr>'WVA 6'!Drucktitel</vt:lpstr>
      <vt:lpstr>'WVA 7'!Drucktitel</vt:lpstr>
      <vt:lpstr>'WVA 8'!Drucktitel</vt:lpstr>
      <vt:lpstr>'WVA 9'!Drucktitel</vt:lpstr>
      <vt:lpstr>Ende</vt:lpstr>
      <vt:lpstr>Flockung</vt:lpstr>
      <vt:lpstr>Flockung2</vt:lpstr>
      <vt:lpstr>Gruppe</vt:lpstr>
      <vt:lpstr>Gruppe_A</vt:lpstr>
      <vt:lpstr>Gruppe_B</vt:lpstr>
      <vt:lpstr>ja_nein</vt:lpstr>
      <vt:lpstr>Mikrobio</vt:lpstr>
      <vt:lpstr>Mikrobio2</vt:lpstr>
      <vt:lpstr>Monomere</vt:lpstr>
      <vt:lpstr>Monomere2</vt:lpstr>
      <vt:lpstr>Oberflächenwasser</vt:lpstr>
      <vt:lpstr>pH_WW</vt:lpstr>
      <vt:lpstr>Planprobe</vt:lpstr>
      <vt:lpstr>Planprobe2</vt:lpstr>
      <vt:lpstr>Q</vt:lpstr>
      <vt:lpstr>RAP</vt:lpstr>
      <vt:lpstr>Untersuchung</vt:lpstr>
      <vt:lpstr>Wasserabgabemenge</vt:lpstr>
      <vt:lpstr>WVG</vt:lpstr>
      <vt:lpstr>WVG_2</vt:lpstr>
    </vt:vector>
  </TitlesOfParts>
  <Company>Company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Arndt Markus</dc:creator>
  <cp:lastModifiedBy>Arndt Markus</cp:lastModifiedBy>
  <cp:lastPrinted>2019-08-21T15:03:56Z</cp:lastPrinted>
  <dcterms:created xsi:type="dcterms:W3CDTF">2013-12-30T12:18:15Z</dcterms:created>
  <dcterms:modified xsi:type="dcterms:W3CDTF">2019-08-29T08:52:34Z</dcterms:modified>
</cp:coreProperties>
</file>